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Anita\Desktop\Čazma\"/>
    </mc:Choice>
  </mc:AlternateContent>
  <xr:revisionPtr revIDLastSave="0" documentId="8_{12085239-A366-4DA1-8CB6-3B4BEF09EADE}" xr6:coauthVersionLast="43" xr6:coauthVersionMax="43" xr10:uidLastSave="{00000000-0000-0000-0000-000000000000}"/>
  <bookViews>
    <workbookView xWindow="-120" yWindow="-120" windowWidth="20730" windowHeight="11160" xr2:uid="{00000000-000D-0000-FFFF-FFFF00000000}"/>
  </bookViews>
  <sheets>
    <sheet name="Građevinsko obrtnički" sheetId="5" r:id="rId1"/>
    <sheet name="Elektro" sheetId="1" r:id="rId2"/>
    <sheet name="BAZA" sheetId="2" r:id="rId3"/>
    <sheet name="Rekapitulacija"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7" i="1" l="1"/>
  <c r="F55" i="1"/>
  <c r="F44" i="1"/>
  <c r="F41" i="1"/>
  <c r="F38" i="1"/>
  <c r="F35" i="1"/>
  <c r="F32" i="1"/>
  <c r="F29" i="1"/>
  <c r="F26" i="1"/>
  <c r="F23" i="1"/>
  <c r="F20" i="1"/>
  <c r="F17" i="1"/>
  <c r="F14" i="1"/>
  <c r="F46" i="1" s="1"/>
  <c r="F65" i="1" s="1"/>
  <c r="F62" i="1" l="1"/>
  <c r="F66" i="1" s="1"/>
  <c r="F67" i="1" s="1"/>
  <c r="F68" i="1" s="1"/>
  <c r="C121" i="5" l="1"/>
  <c r="D350" i="5" s="1"/>
  <c r="C150" i="5" l="1"/>
  <c r="D351" i="5" s="1"/>
  <c r="C286" i="5"/>
  <c r="D357" i="5" s="1"/>
  <c r="C416" i="5"/>
  <c r="D481" i="5" s="1"/>
  <c r="C425" i="5"/>
  <c r="D482" i="5" s="1"/>
  <c r="C457" i="5"/>
  <c r="D484" i="5" s="1"/>
  <c r="C623" i="5" l="1"/>
  <c r="D756" i="5" s="1"/>
  <c r="C740" i="5"/>
  <c r="D759" i="5" s="1"/>
  <c r="C439" i="5"/>
  <c r="D483" i="5" s="1"/>
  <c r="C406" i="5"/>
  <c r="D480" i="5" s="1"/>
  <c r="C322" i="5"/>
  <c r="D360" i="5" s="1"/>
  <c r="C589" i="5"/>
  <c r="D755" i="5" s="1"/>
  <c r="C95" i="5"/>
  <c r="D348" i="5" s="1"/>
  <c r="C106" i="5"/>
  <c r="C309" i="5"/>
  <c r="D359" i="5" s="1"/>
  <c r="C218" i="5"/>
  <c r="D354" i="5" s="1"/>
  <c r="C517" i="5"/>
  <c r="D752" i="5" s="1"/>
  <c r="C655" i="5"/>
  <c r="D757" i="5" s="1"/>
  <c r="C528" i="5"/>
  <c r="D753" i="5" s="1"/>
  <c r="C298" i="5"/>
  <c r="D358" i="5" s="1"/>
  <c r="C234" i="5"/>
  <c r="D355" i="5" s="1"/>
  <c r="C86" i="5"/>
  <c r="D347" i="5" s="1"/>
  <c r="C699" i="5"/>
  <c r="D758" i="5" s="1"/>
  <c r="C552" i="5"/>
  <c r="D754" i="5" s="1"/>
  <c r="C277" i="5"/>
  <c r="D356" i="5" s="1"/>
  <c r="C181" i="5"/>
  <c r="D353" i="5" s="1"/>
  <c r="C165" i="5"/>
  <c r="D352" i="5" s="1"/>
  <c r="D485" i="5" l="1"/>
  <c r="D486" i="5" s="1"/>
  <c r="D487" i="5" s="1"/>
  <c r="D760" i="5"/>
  <c r="D761" i="5" s="1"/>
  <c r="D762" i="5" s="1"/>
  <c r="D349" i="5"/>
  <c r="D773" i="5" l="1"/>
  <c r="D361" i="5"/>
  <c r="D362" i="5" s="1"/>
  <c r="D363" i="5" s="1"/>
  <c r="D774" i="5"/>
  <c r="D772" i="5" l="1"/>
  <c r="D776" i="5" s="1"/>
  <c r="D777" i="5" s="1"/>
  <c r="D778" i="5" s="1"/>
  <c r="Z50" i="2" l="1"/>
  <c r="Y50" i="2"/>
  <c r="X50" i="2"/>
  <c r="W50" i="2"/>
  <c r="V50" i="2"/>
  <c r="U50" i="2"/>
  <c r="T50" i="2"/>
  <c r="S50" i="2"/>
  <c r="R50" i="2"/>
  <c r="Q50" i="2"/>
  <c r="M50" i="2"/>
  <c r="L50" i="2"/>
  <c r="K50" i="2"/>
  <c r="J50" i="2"/>
  <c r="I50" i="2"/>
  <c r="H50" i="2"/>
  <c r="G50" i="2"/>
  <c r="F50" i="2"/>
  <c r="E50" i="2"/>
  <c r="D50" i="2"/>
  <c r="AA49" i="2"/>
  <c r="N49" i="2"/>
  <c r="AA48" i="2"/>
  <c r="N48" i="2"/>
  <c r="AA47" i="2"/>
  <c r="N47" i="2"/>
  <c r="AA46" i="2"/>
  <c r="N46" i="2"/>
  <c r="AA45" i="2"/>
  <c r="N45" i="2"/>
  <c r="AA44" i="2"/>
  <c r="N44" i="2"/>
  <c r="AA43" i="2"/>
  <c r="N43" i="2"/>
  <c r="AA42" i="2"/>
  <c r="N42" i="2"/>
  <c r="AA41" i="2"/>
  <c r="N41" i="2"/>
  <c r="AA40" i="2"/>
  <c r="N40" i="2"/>
  <c r="AA39" i="2"/>
  <c r="N39" i="2"/>
  <c r="AA38" i="2"/>
  <c r="N38" i="2"/>
  <c r="AA37" i="2"/>
  <c r="N37" i="2"/>
  <c r="AA36" i="2"/>
  <c r="N36" i="2"/>
  <c r="AA35" i="2"/>
  <c r="N35" i="2"/>
  <c r="AA34" i="2"/>
  <c r="N34" i="2"/>
  <c r="AA33" i="2"/>
  <c r="N33" i="2"/>
  <c r="AA32" i="2"/>
  <c r="N32" i="2"/>
  <c r="AA31" i="2"/>
  <c r="N31" i="2"/>
  <c r="AA30" i="2"/>
  <c r="N30" i="2"/>
  <c r="AA29" i="2"/>
  <c r="N29" i="2"/>
  <c r="AA28" i="2"/>
  <c r="N28" i="2"/>
  <c r="AA27" i="2"/>
  <c r="N27" i="2"/>
  <c r="AA26" i="2"/>
  <c r="N26" i="2"/>
  <c r="AA25" i="2"/>
  <c r="N25" i="2"/>
  <c r="AA24" i="2"/>
  <c r="N24" i="2"/>
  <c r="AA23" i="2"/>
  <c r="N23" i="2"/>
  <c r="AA22" i="2"/>
  <c r="N22" i="2"/>
  <c r="AA21" i="2"/>
  <c r="N21" i="2"/>
  <c r="AA20" i="2"/>
  <c r="N20" i="2"/>
  <c r="AA19" i="2"/>
  <c r="N19" i="2"/>
  <c r="AA18" i="2"/>
  <c r="N18" i="2"/>
  <c r="AA17" i="2"/>
  <c r="N17" i="2"/>
  <c r="AA16" i="2"/>
  <c r="N16" i="2"/>
  <c r="AA15" i="2"/>
  <c r="N15" i="2"/>
  <c r="AA14" i="2"/>
  <c r="N14" i="2"/>
  <c r="AA13" i="2"/>
  <c r="N13" i="2"/>
  <c r="AA12" i="2"/>
  <c r="N12" i="2"/>
  <c r="AA11" i="2"/>
  <c r="N11" i="2"/>
  <c r="AA10" i="2"/>
  <c r="N10" i="2"/>
  <c r="AA9" i="2"/>
  <c r="N9" i="2"/>
  <c r="P8" i="2"/>
  <c r="P7" i="2"/>
  <c r="P6" i="2"/>
  <c r="Z5" i="2"/>
  <c r="Y5" i="2"/>
  <c r="X5" i="2"/>
  <c r="W5" i="2"/>
  <c r="V5" i="2"/>
  <c r="U5" i="2"/>
  <c r="T5" i="2"/>
  <c r="S5" i="2"/>
  <c r="R5" i="2"/>
  <c r="Q5" i="2"/>
  <c r="P5" i="2"/>
  <c r="M5" i="2"/>
  <c r="L5" i="2"/>
  <c r="K5" i="2"/>
  <c r="J5" i="2"/>
  <c r="I5" i="2"/>
  <c r="H5" i="2"/>
  <c r="G5" i="2"/>
  <c r="F5" i="2"/>
  <c r="E5" i="2"/>
  <c r="D5" i="2"/>
  <c r="P4" i="2"/>
  <c r="P3" i="2"/>
  <c r="F112" i="1" l="1"/>
  <c r="D51" i="2"/>
  <c r="F51" i="2"/>
  <c r="H51" i="2"/>
  <c r="J51" i="2"/>
  <c r="L51" i="2"/>
  <c r="E51" i="2"/>
  <c r="G51" i="2"/>
  <c r="I51" i="2"/>
  <c r="K51" i="2"/>
  <c r="M51" i="2"/>
  <c r="AA50" i="2"/>
  <c r="Q51" i="2"/>
  <c r="S51" i="2"/>
  <c r="U51" i="2"/>
  <c r="W51" i="2"/>
  <c r="Y51" i="2"/>
  <c r="N50" i="2"/>
  <c r="R51" i="2"/>
  <c r="T51" i="2"/>
  <c r="V51" i="2"/>
  <c r="X51" i="2"/>
  <c r="Z51" i="2"/>
  <c r="N51" i="2" l="1"/>
  <c r="F109" i="1"/>
  <c r="F113" i="1" s="1"/>
  <c r="F114" i="1" s="1"/>
  <c r="F115" i="1" s="1"/>
  <c r="AA5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Horfam1</author>
  </authors>
  <commentList>
    <comment ref="U16" authorId="0" shapeId="0" xr:uid="{00000000-0006-0000-0200-000001000000}">
      <text>
        <r>
          <rPr>
            <b/>
            <sz val="8"/>
            <color indexed="81"/>
            <rFont val="Segoe UI"/>
            <family val="2"/>
            <charset val="238"/>
          </rPr>
          <t>OMS GACRUX 43W</t>
        </r>
      </text>
    </comment>
    <comment ref="U17" authorId="0" shapeId="0" xr:uid="{00000000-0006-0000-0200-000002000000}">
      <text>
        <r>
          <rPr>
            <b/>
            <sz val="8"/>
            <color indexed="81"/>
            <rFont val="Segoe UI"/>
            <family val="2"/>
            <charset val="238"/>
          </rPr>
          <t>OMS GACRUX 43W</t>
        </r>
      </text>
    </comment>
    <comment ref="U18" authorId="0" shapeId="0" xr:uid="{00000000-0006-0000-0200-000003000000}">
      <text>
        <r>
          <rPr>
            <b/>
            <sz val="8"/>
            <color indexed="81"/>
            <rFont val="Segoe UI"/>
            <family val="2"/>
            <charset val="238"/>
          </rPr>
          <t xml:space="preserve">OMS GACRUX 43W
</t>
        </r>
      </text>
    </comment>
  </commentList>
</comments>
</file>

<file path=xl/sharedStrings.xml><?xml version="1.0" encoding="utf-8"?>
<sst xmlns="http://schemas.openxmlformats.org/spreadsheetml/2006/main" count="1227" uniqueCount="488">
  <si>
    <t>1.</t>
  </si>
  <si>
    <t xml:space="preserve">Elektromontažni materijal </t>
  </si>
  <si>
    <t>Br</t>
  </si>
  <si>
    <t>OPIS STAVKE</t>
  </si>
  <si>
    <t>Jed. Mjere</t>
  </si>
  <si>
    <t>Količina</t>
  </si>
  <si>
    <t>Cijena</t>
  </si>
  <si>
    <t>Ukupna cijena kn</t>
  </si>
  <si>
    <t>kn/kom</t>
  </si>
  <si>
    <t>Ponuditelj treba priložiti,za sve svjetiljke,tvorničke certifikate i Izjavu o sukladnosti sa Zakonom o tehničkim zahtjevima za proizvode i ocjenjivanje sukladnosti (NN 80/13, NN 14/14), a obavezno:</t>
  </si>
  <si>
    <t>Jamstvo proizvođača za sve svjetiljke min. 5 godine</t>
  </si>
  <si>
    <t>Efikasnost svjetiljke ≥80 lm/W</t>
  </si>
  <si>
    <t>Svjetl. iskoristivost svjetiljke  ≥ 99,97%</t>
  </si>
  <si>
    <t>2.</t>
  </si>
  <si>
    <t>Nabava i prijevoz svjetiljke za interijere za montiranje na zidove i stropove. Dimenzije svjetiljke: 363x113mm. Tijelo izrađeno od polikarbonata otpornog na udarce za snage LED modula od 8 do 17 W, stupanj zaštite od prodora vlage i prašine min IP54 za cijelu svjetiljku. Poklopac optičkog dijela izrađen iz stakla otpornosti min IK10. Optički skop sa LED izvorima visoke iskoristivosti, boja svjetla max 4000K, faktor uzvrat boje CRI min.80. Održavanje svjetosnog toka min L70 50.000 sati rada. Težina max. 1.56kg. Radna temperatura: od -10 do +30 ˚C.</t>
  </si>
  <si>
    <t>Ugrađen LED modul, snaga max. 12,5W, svjetlosni tok svjetijke min. 1200 lm.</t>
  </si>
  <si>
    <t xml:space="preserve">Prema navedenim tehničkim karakteristikama nudimo svjetiljku
 - Tip svjetiljke:              _________________________
 - Proizvođač svjetiljke: _________________________
 - Zemlja proizvodnje:   _________________________
</t>
  </si>
  <si>
    <t>kom</t>
  </si>
  <si>
    <t xml:space="preserve"> </t>
  </si>
  <si>
    <t>3.</t>
  </si>
  <si>
    <t>Ugrađen LED modul, snaga max. 17W, svjetlosni tok svjetiljke min. 1500 lm.</t>
  </si>
  <si>
    <t>4.</t>
  </si>
  <si>
    <t>Nabava i prijevoz svjetiljke za unutarnju i vanjsku rasvjetu za montažu na zidove i stropove. Dimenzije svjetiljke: 680x122x105mm. Tijelo izrađeno od sivog lijevanog tehnopolimera otpornog na koroziju. Snage LED modula od 12 do 80 W, stupanj zaštite od prodora vlage i prašine min IP65 za cijelu svjetiljku. Poklopac optičkog dijela izrađen iz stakla otpornosti min IK08. Optički skop sa LED izvorima visoke iskoristivosti, boja svjetla max 4000K, faktor uzvrat boje CRI&gt;80. Održavanje svjetosnog toka min. 50.000 sati rada. Težina max. 4.40kg. Radna temperatura: od -20 do +40 ˚C.</t>
  </si>
  <si>
    <t xml:space="preserve">Ugrađen LED modul, snaga max. 40W, svjetlosni tok svjetiljke min. 5000 lm, sa simetričnom optikom. </t>
  </si>
  <si>
    <t>5.</t>
  </si>
  <si>
    <t>Nabava i prijevoz svjetiljke za unutarnju i vanjsku rasvjetu za montažu na zidove i stropove. Dimenzije svjetiljke: 1580x122x105mm. Tijelo izrađeno od sivog lijevanog tehnopolimera otpornog na koroziju. Snage LED modula od 12 do 80 W, stupanj zaštite od prodora vlage i prašine min IP65 za cijelu svjetiljku. Poklopac optičkog dijela izrađen iz stakla otpornosti min IK08. Optički skop sa LED izvorima visoke iskoristivosti, boja svjetla max 4000K, faktor uzvrat boje CRI&gt;80. Održavanje svjetosnog toka min. 50.000 sati rada. Težina max. 5.46kg. Radna temperatura: od -20 do +40 ˚C.</t>
  </si>
  <si>
    <t xml:space="preserve">Ugrađen LED modul, snaga max. 80W, svjetlosni tok svjetiljke min. 9000 lm, sa simetričnom optikom. </t>
  </si>
  <si>
    <t>6.</t>
  </si>
  <si>
    <t>Nabava i prijevoz linearne svjetiljke. Tijelo izrađeno od čeličnog lima u bijeloj boji za snage LED modula od 26 do 39 W, stupanj zaštite od prodora vlage i prašine min IP20. Dimenzije svjetiljke 595x125x85mm. Optički skop sa LED izvorima viske iskoristivosti, boja svjetla max 4000K, faktor uzvrat boje CRI &gt; 80, održavanje svjetosnog toka min L80 &gt; 50.000 sati rada. Težina max.2 kg. Radna temperatura (temperatura okoliša): od -10 do +30 ˚C.</t>
  </si>
  <si>
    <t xml:space="preserve">Ugrađen LED modul, snaga max. 26W, svjetlosni tok svjetiljke min. 2200 lm, sa asimetričnom optikom. </t>
  </si>
  <si>
    <t>7.</t>
  </si>
  <si>
    <t>Nabava i prijevoz linarne nadrgadne svjetiljke za unutarnju za montažu stropove. Dimenzije svjetiljke:600x570x62mm. Snage LED modula od 33W do 35W. Stupanj zaštite od prodora vlage i prašine min IP20 za cijelu svjetiljku, a za prednji dio IP40. Optički skop sa LED izvorima visoke iskoristivosti, boja svjetla max 4000K, faktor uzvrata boje CRI&gt;80. Održavanje svjetosnog toka min L85 &gt; 50.000 sati rada. Težina max. 5kg. Faktor bliještanja UGR&lt;19.</t>
  </si>
  <si>
    <t xml:space="preserve">Ugrađen LED modul, snaga max. 33W, svjetlosni tok svjetijke min. 2900lm, sa simetričnom optikom. </t>
  </si>
  <si>
    <t>8.</t>
  </si>
  <si>
    <t>Nabava i prijevoz linarne viseće svjetiljke za unutarnju za montažu stropove. Dimenzije svjetiljke:1206x299x35mm. Snage LED modula do 55W. Stupanj zaštite od prodora vlage i prašine IP30 za cijelu svjetiljku. Optički skop sa LED izvorima visoke iskoristivosti, boja svjetla max 4000K, faktor uzvrata boje CRI&gt;80. Održavanje svjetosnog toka min L85 &gt; 50.000 sati rada. Težina max. 6,5kg. Radna temperatura (temperatura okoliša): od -10 do +25 ˚C.</t>
  </si>
  <si>
    <t xml:space="preserve">Ugrađen LED modul, snaga max. 54W, svjetlosni tok svjetiljke min. 4000lm, sa simetričnom optikom. </t>
  </si>
  <si>
    <t>9.</t>
  </si>
  <si>
    <t>Nabava i prijevoz viseće industrijske svjetiljke za unutarnju montažu. Dimenzije svjetiljke:295x383x142mm. Tijelo svjetiljke izrađeno od kombinacije čelika i alumija za snage LED modula od 66W do 191W. Stupanj zaštite od prodora vlage i prašine min IP20 za cijelu svjetiljku. Optički skop sa LED izvorima visoke iskoristivosti, boja svjetla max 5000K, faktor uzvrata boje CRI&gt;80. Održavanje svjetosnog toka min L85 &gt; 77.000 sati rada. Težina max. 8,5kg. Radna temperatura (temperatura okoliša): od -30 do +55 ˚C.</t>
  </si>
  <si>
    <t xml:space="preserve">Ugrađen LED modul, snaga max. 131W, svjetlosni tok svjetiljke min. 16000lm, sa simetričnom optikom. </t>
  </si>
  <si>
    <t>10.</t>
  </si>
  <si>
    <t>Nabava i prijevoz viseće industrijske svjetiljke za unutarnju montažu. Dimenzije svjetiljke:296x746x142mm. Tijelo svjetiljke izrađeno od kombinacije čelika i alumija za snage LED modula od 66W do 191W. Stupanj zaštite od prodora vlage i prašine min IP20 za cijelu svjetiljku. Optički skop sa LED izvorima visoke iskoristivosti, boja svjetla max 5000K, faktor uzvrata boje CRI&gt;80. Održavanje svjetosnog toka min L85 &gt; 77.000 sati rada. Težina max. 8,5kg. Radna temperatura (temperatura okoliša): od -30 do +55 ˚C.</t>
  </si>
  <si>
    <t>Ugrađen LED modul, snaga max. 191W, svjetlosni tok svjetiljke min. 22.000lm, sa simetričnom optikom</t>
  </si>
  <si>
    <t>11.</t>
  </si>
  <si>
    <t>Nabava i prijevoz nadgradne svjetiljke za unutarnju montažu. Dimenzije svjetiljke:596x470x57mm. Tijelo svjetiljke izrađeno od kombinacije čelika i lima bijele boje za snage LED modula od 17W do 50W. Stupanj zaštite od prodora vlage i prašine min IP44 za cijelu svjetiljku. Optički skop sa LED izvorima visoke iskoristivosti, boja svjetla max 4000K, faktor uzvrata boje CRI&gt;80. Održavanje svjetosnog toka min L80:50.000 sati rada. Težina max. 3kg. Radna temperatura (temperatura okoliša): od -20 do +55 ˚C.</t>
  </si>
  <si>
    <t xml:space="preserve">Ugrađen LED modul, snaga max. 17W, svjetlosni tok svjetiljke min. 2300lm, sa simetričnom optikom </t>
  </si>
  <si>
    <t>12.</t>
  </si>
  <si>
    <t>Nabava i prijevoz nadgradne svjetiljke za unutarnju montažu. Dimenzije svjetiljke:640x540x65mm. Snage LED modula 43W. Stupanj zaštite od prodora vlage i prašine min IP20 za cijelu svjetiljku. Optički skop sa LED izvorima visoke iskoristivosti, boja svjetla max 4000K, faktor uzvrata boje CRI&gt;80. Održavanje svjetosnog toka min L80:50.000 sati rada. Težina max. 6kg. Radna temperatura (temperatura okoliša): od -20 do +35 ˚C.</t>
  </si>
  <si>
    <t>Ugrađen LED modul, snaga max. 43W, svjetlosni tok svjetiljke min. 3800lm, sa simetričnom optikom sa ugrađenom dimabilnim driverom 1-10V.</t>
  </si>
  <si>
    <t>Elektromontažni materijal ukupno</t>
  </si>
  <si>
    <t>Elektromontažni i građevinski radovi</t>
  </si>
  <si>
    <t>Demontaža postojećih svjetiljki</t>
  </si>
  <si>
    <t>Kom</t>
  </si>
  <si>
    <t>Montaža LED svjetiljki ugradnja adeptara, ugradnja razdjelnice, provlačenje spojnog kabela PP00Y 3x2,5 te izvršenje svih potrebnih spojeva, ispitivanje instalacije i puštanje u rad</t>
  </si>
  <si>
    <t xml:space="preserve">Projektantski nadzor koji obuhvaća : </t>
  </si>
  <si>
    <r>
      <t>-</t>
    </r>
    <r>
      <rPr>
        <sz val="8"/>
        <rFont val="Times New Roman"/>
        <family val="1"/>
        <charset val="238"/>
      </rPr>
      <t xml:space="preserve">          </t>
    </r>
    <r>
      <rPr>
        <sz val="8"/>
        <rFont val="Arial"/>
        <family val="2"/>
        <charset val="238"/>
      </rPr>
      <t>uvođenje izvođača u posao</t>
    </r>
  </si>
  <si>
    <r>
      <t>-</t>
    </r>
    <r>
      <rPr>
        <sz val="8"/>
        <rFont val="Times New Roman"/>
        <family val="1"/>
        <charset val="238"/>
      </rPr>
      <t xml:space="preserve">          </t>
    </r>
    <r>
      <rPr>
        <sz val="8"/>
        <rFont val="Arial"/>
        <family val="2"/>
        <charset val="238"/>
      </rPr>
      <t>sudjelovanje kod usmjeravanje optike svjetiljki</t>
    </r>
  </si>
  <si>
    <t>pauš</t>
  </si>
  <si>
    <r>
      <t>-</t>
    </r>
    <r>
      <rPr>
        <sz val="8"/>
        <rFont val="Times New Roman"/>
        <family val="1"/>
        <charset val="238"/>
      </rPr>
      <t xml:space="preserve">          </t>
    </r>
    <r>
      <rPr>
        <sz val="8"/>
        <rFont val="Arial"/>
        <family val="2"/>
        <charset val="238"/>
      </rPr>
      <t xml:space="preserve">rješavanje eventualno nastalih problema tijekom izvođenja : 4% od investicije </t>
    </r>
  </si>
  <si>
    <t>Ispitivanje instalacije te izdavanje svih potrebnih protokola</t>
  </si>
  <si>
    <t>Elektromontažni radovi ukupno</t>
  </si>
  <si>
    <t xml:space="preserve">REKAPITULACIJA </t>
  </si>
  <si>
    <t>Elektromontažni materijal</t>
  </si>
  <si>
    <t>Kn</t>
  </si>
  <si>
    <t>Elektromontažni radovi</t>
  </si>
  <si>
    <t>SVEUKUPNO BEZ  PDV:</t>
  </si>
  <si>
    <t>SVEUKUPNO SA  PDV:</t>
  </si>
  <si>
    <t>OŠ Čazma</t>
  </si>
  <si>
    <t>POSTOJEĆE STANJE</t>
  </si>
  <si>
    <t>Halogeni luster 400W</t>
  </si>
  <si>
    <t>Žarulja 60W</t>
  </si>
  <si>
    <t>Fluo 1x18W</t>
  </si>
  <si>
    <t>Fluo 2x18W</t>
  </si>
  <si>
    <t>Fluo 4x18W</t>
  </si>
  <si>
    <t>Fluo 2x36W</t>
  </si>
  <si>
    <t>Fluo 3x36W</t>
  </si>
  <si>
    <t>Fluo 4x36W</t>
  </si>
  <si>
    <t>Fluo 1x36W ploča</t>
  </si>
  <si>
    <t>Žarulja 100W</t>
  </si>
  <si>
    <t>Sveukupno postojeće stanje</t>
  </si>
  <si>
    <t>GE LED Albeo ABV</t>
  </si>
  <si>
    <t>GE LED NB 1000 BRIO</t>
  </si>
  <si>
    <t>Relco LED Allegra strop</t>
  </si>
  <si>
    <t xml:space="preserve">OMS PLAST H LED </t>
  </si>
  <si>
    <t>OMS EDAN suspended za ploču</t>
  </si>
  <si>
    <t>GE LED BC 22 UGR&lt;19</t>
  </si>
  <si>
    <t>GE LED Lumination</t>
  </si>
  <si>
    <t>Sveukupno planirano stanje</t>
  </si>
  <si>
    <t>Izvor ( W)</t>
  </si>
  <si>
    <t xml:space="preserve">Broj žarulja u  svjetiljci </t>
  </si>
  <si>
    <t xml:space="preserve">Snaga Izvora + gubici  (W) </t>
  </si>
  <si>
    <t>R.B.</t>
  </si>
  <si>
    <t xml:space="preserve">Objekt </t>
  </si>
  <si>
    <t>REDUKCIJA  DA /NE</t>
  </si>
  <si>
    <t>NE</t>
  </si>
  <si>
    <t>Postotak redukcije</t>
  </si>
  <si>
    <t xml:space="preserve">Sati rada reducirano/dan  </t>
  </si>
  <si>
    <t>1</t>
  </si>
  <si>
    <t>Prizemlje</t>
  </si>
  <si>
    <t>Dvorana</t>
  </si>
  <si>
    <t>2</t>
  </si>
  <si>
    <t>Svlačionice</t>
  </si>
  <si>
    <t>3</t>
  </si>
  <si>
    <t>Ulaz sa stubištem kod dvorane</t>
  </si>
  <si>
    <t>4</t>
  </si>
  <si>
    <t>Učionice</t>
  </si>
  <si>
    <t>5</t>
  </si>
  <si>
    <t>Glazbeni</t>
  </si>
  <si>
    <t>6</t>
  </si>
  <si>
    <t>Hrvatski</t>
  </si>
  <si>
    <t>7</t>
  </si>
  <si>
    <t>Knjižnica</t>
  </si>
  <si>
    <t>8</t>
  </si>
  <si>
    <t>Tajništvo</t>
  </si>
  <si>
    <t>9</t>
  </si>
  <si>
    <t>Ravnatelj</t>
  </si>
  <si>
    <t>10</t>
  </si>
  <si>
    <t>Zbornica</t>
  </si>
  <si>
    <t>11</t>
  </si>
  <si>
    <t>I.kat</t>
  </si>
  <si>
    <t>Streljana</t>
  </si>
  <si>
    <t>12</t>
  </si>
  <si>
    <t>13</t>
  </si>
  <si>
    <t>Defektolog</t>
  </si>
  <si>
    <t>14</t>
  </si>
  <si>
    <t>Informatika</t>
  </si>
  <si>
    <t>15</t>
  </si>
  <si>
    <t>Pedagog</t>
  </si>
  <si>
    <t>16</t>
  </si>
  <si>
    <t>Računovodstvo</t>
  </si>
  <si>
    <t>17</t>
  </si>
  <si>
    <t>Spremište</t>
  </si>
  <si>
    <t>18</t>
  </si>
  <si>
    <t>Suteren</t>
  </si>
  <si>
    <t>Kotlovnica IP65</t>
  </si>
  <si>
    <t>19</t>
  </si>
  <si>
    <t>Kuhinja IP65</t>
  </si>
  <si>
    <t>20</t>
  </si>
  <si>
    <t>Blagovaona</t>
  </si>
  <si>
    <t>21</t>
  </si>
  <si>
    <t>Svi katovi</t>
  </si>
  <si>
    <t>Ostale prostorije</t>
  </si>
  <si>
    <t>22</t>
  </si>
  <si>
    <t>Hodnici+stubišta</t>
  </si>
  <si>
    <t>23</t>
  </si>
  <si>
    <t>Sanitarije</t>
  </si>
  <si>
    <t>24</t>
  </si>
  <si>
    <t>25</t>
  </si>
  <si>
    <t>26</t>
  </si>
  <si>
    <t>27</t>
  </si>
  <si>
    <t>28</t>
  </si>
  <si>
    <t>29</t>
  </si>
  <si>
    <t>30</t>
  </si>
  <si>
    <t>31</t>
  </si>
  <si>
    <t>32</t>
  </si>
  <si>
    <t>33</t>
  </si>
  <si>
    <t>34</t>
  </si>
  <si>
    <t>35</t>
  </si>
  <si>
    <t>36</t>
  </si>
  <si>
    <t>37</t>
  </si>
  <si>
    <t>38</t>
  </si>
  <si>
    <t>39</t>
  </si>
  <si>
    <t>40</t>
  </si>
  <si>
    <t>41</t>
  </si>
  <si>
    <t>UKUPNO KOMADA</t>
  </si>
  <si>
    <t xml:space="preserve">UKUPNO KOMADA </t>
  </si>
  <si>
    <t xml:space="preserve">UKUPNO ANGAŽIRANA SNAGA kW </t>
  </si>
  <si>
    <t>Dobava i ugradnja PVC zaštitno izoliranog razvodnog ormara RO, sa cilindar bravicom i neprozirnim vratima, kompletno ožičen, ugrađen u prostoru prizemlja koji se sastoji od:
- kućište troredno
- ZUDS 40/4/0,03A - 1 kom
- osigurač (instalacijska sklopka):
   - 1p, C16A - 6 kom
   - 1p, C10A - 6 kom
   - 1p, C 6A - 1 kom
- ožičavanje sa svim potrebnim radom i materijalom uključujući sabirnice, stezaljke, spojne kabele, spojni pribor (vijci), kabelske stopice, zaštitne izolacione pregrade, bravice i natpisne pločice te shemu izvedenog stanja.</t>
  </si>
  <si>
    <t>Dobava i polaganje kabela:
NYM-Y 5x10 mm2</t>
  </si>
  <si>
    <t>Dobava i polaganje kabela:
NYM-Y 3x2,5 mm2</t>
  </si>
  <si>
    <t>Dobava i polaganje kabela:
NYM-Y 3x1,5 mm2</t>
  </si>
  <si>
    <t>m</t>
  </si>
  <si>
    <t>Dobava i polaganje LAN kabela:
S/FTP LSOH cat. 7</t>
  </si>
  <si>
    <t>Dobava i polaganje instalacijske cijevi:
PVC Φ20/25 (zidovi, strop..)</t>
  </si>
  <si>
    <t>Dobava i montaža priključnica, modularna izvedba:
2 x šuko 230V / 16A
1 x RJ45</t>
  </si>
  <si>
    <t>Dobava i montaža priključnica, modularna izvedba:
1 x šuko 230V / 16A</t>
  </si>
  <si>
    <t>Dobava i montaža prekidača, modularna izvedba:
4 x (10A)</t>
  </si>
  <si>
    <t>Dobava i montaža prekidača, modularna izvedba:
1 x (10A)</t>
  </si>
  <si>
    <t>13.</t>
  </si>
  <si>
    <t>14.</t>
  </si>
  <si>
    <t>15.</t>
  </si>
  <si>
    <t>kn</t>
  </si>
  <si>
    <t>UKUPNO KN</t>
  </si>
  <si>
    <t>PDV 25 %</t>
  </si>
  <si>
    <t>DVORANA</t>
  </si>
  <si>
    <t>III.</t>
  </si>
  <si>
    <t>SPOJNI HODNIK</t>
  </si>
  <si>
    <t>II.</t>
  </si>
  <si>
    <t>ŠKOLA</t>
  </si>
  <si>
    <t>I.</t>
  </si>
  <si>
    <t>CIJENA</t>
  </si>
  <si>
    <t xml:space="preserve"> RADOVI</t>
  </si>
  <si>
    <t>REKAPITULACIJA - GRAĐ. RADOVI</t>
  </si>
  <si>
    <t>IZOLATERSKI RADOVI - RAVNI KROV</t>
  </si>
  <si>
    <t>VIII</t>
  </si>
  <si>
    <t>STOLARSKI RADOVI</t>
  </si>
  <si>
    <t>VII</t>
  </si>
  <si>
    <t>FASADERSKI RADOVI</t>
  </si>
  <si>
    <t>VI</t>
  </si>
  <si>
    <t>LIMARSKI RADOVI</t>
  </si>
  <si>
    <t>V</t>
  </si>
  <si>
    <t>PODOPOLAGAČKI RADOVI</t>
  </si>
  <si>
    <t>IV</t>
  </si>
  <si>
    <t>ZIDARSKI RADOVI</t>
  </si>
  <si>
    <t>III</t>
  </si>
  <si>
    <t>SUHOMONTAŽNI RADOVI</t>
  </si>
  <si>
    <t>II</t>
  </si>
  <si>
    <t>UKLANJANJA I DEMONTAŽE</t>
  </si>
  <si>
    <t>I</t>
  </si>
  <si>
    <t>REKAPITULACIJA - DVORANA</t>
  </si>
  <si>
    <t>UKUPNO</t>
  </si>
  <si>
    <t>m1</t>
  </si>
  <si>
    <t>okapnica r.š. 20 cm</t>
  </si>
  <si>
    <t>završna (putz-lajsna) r.š. 7 cm</t>
  </si>
  <si>
    <t>Zidni Ø 75</t>
  </si>
  <si>
    <t>m2</t>
  </si>
  <si>
    <t>Parapetni zid (r.š. cca 50 cm)</t>
  </si>
  <si>
    <t>debljina 120 cm</t>
  </si>
  <si>
    <t>IZOLACIJA RAVNOG KROVA</t>
  </si>
  <si>
    <t>Dobava i montaža napete fiksne mrežne zaštite stakla na čeličnoj sajli, s potrebnim odmakom od ravnine stakla iz UV odbojne svijetle mreže fi 4 mm okno 100x100 mm. Komplet s nosećim konzolama, čelično uže i materijal za pričvršćivanje. Sve komplet, mreža, ovjes, konzole</t>
  </si>
  <si>
    <t>Dobava i ugradnja unutarnjh punih dvokrilnih vrata spremišta sportske opreme 200x210</t>
  </si>
  <si>
    <t>Dobava i ugradnja unutarnjh punih jednokrilnih vrata na ulazu u teretanu i vježbaonicu dim. 100/210</t>
  </si>
  <si>
    <t>Dobava  i ugradnja unutarnjih pvc vrata spremišta 100/210</t>
  </si>
  <si>
    <t xml:space="preserve">Dobava i postava novih klupčica od plastificiranog al lima, r.š. 40 cm. na ranije zamijenjenoj pvc stolariji, </t>
  </si>
  <si>
    <t>470/342</t>
  </si>
  <si>
    <t>233/240</t>
  </si>
  <si>
    <t>Uklanjanje postojeće metalne stolarije i odvoz na deponij seundarnog otpada.       Dobava i ugradnja vanjskih ulaznih vrata od PVC 5 ili više komornih profila u bijeloj boji, okov prvoklasan, ostakljeno izo-staklom 4/14/4.
Zahtjevanni koef. prolaska topline je Ug&lt;=1,1 w/m2K za stakleni dio prozora i Uw&lt;=1,4 W/m2K za cijeli prozor.
Sve prema shemi stolarije.</t>
  </si>
  <si>
    <t>563/179</t>
  </si>
  <si>
    <t>470/300</t>
  </si>
  <si>
    <t>120/110</t>
  </si>
  <si>
    <t>100/110</t>
  </si>
  <si>
    <t>100/50</t>
  </si>
  <si>
    <t>100/240</t>
  </si>
  <si>
    <t>419/50</t>
  </si>
  <si>
    <t>460/80</t>
  </si>
  <si>
    <t>476/80</t>
  </si>
  <si>
    <t>470/80</t>
  </si>
  <si>
    <t>460/85</t>
  </si>
  <si>
    <t>470/85</t>
  </si>
  <si>
    <t>380/40</t>
  </si>
  <si>
    <t>277/50</t>
  </si>
  <si>
    <t>120/120</t>
  </si>
  <si>
    <t>225/240</t>
  </si>
  <si>
    <t>120/240</t>
  </si>
  <si>
    <t xml:space="preserve">472,5 /80 + 82 </t>
  </si>
  <si>
    <t>Uklanjanje postojeće metalne stolarije i odvoz na deponij sekundarnog otpada.Dobava i ugradnja  vanjskih prozora i vrata od od PVC 5 ili više komornih profila u bijeloj boji, okov prvoklasan, ostakljeno izo-staklom 4/14/4.
Zahtjevanni koef. prolaska topline je Ug&lt;=1,1 w/m2K za stakleni dio prozora i Uw&lt;=1,4 W/m2K za cijeli prozor.
U cijenu uključiti  vanjsku klupčicu od al plastificiranog lima r.š. 55 cm, obradu špalete s unutarnje strane i bojanje.
Stolarija prema shemi stolarije.</t>
  </si>
  <si>
    <t>Montaža i demontaža fasadne skele</t>
  </si>
  <si>
    <t>Krpanje špaleta izvana i iznutra.
Obračum po m1</t>
  </si>
  <si>
    <t>Obrada špaleta na fasadi - ekstrudiranim polistirenom 15 kg/m3, debljine 4 cm. - stara stolarija
Uglovi se izvode sa plastičnim kutnikom s mrežicom, špaleta r.š. 25 cm.
Ostalo kao stavka 1</t>
  </si>
  <si>
    <t>Obrada špaleta na fasadi - ekstrudiranim polistirenom 15 kg/m3, debljine 4 cm. - nova stolarija
Uglovi se izvode sa plastičnim kutnikom s mrežicom, špaleta r.š. 25 cm.
Ostalo kao stavka 1</t>
  </si>
  <si>
    <t>Uklanjanje postojećih, dobava i ugradnja novih lijevano-željeznih odvodnih cijevi na spoju sa oborinskom vertikalom. D=16 cm, H=1m</t>
  </si>
  <si>
    <t>Oblaganje ravnog krova (pod lođe na južnoj strani objekta)  pocinčanim obojenim  profiliranim limom. U stavku ukjučiti sve spojeve sa zidom okapnice i dr.        Površina 4,77 x 1,45 cm. visina vertikalne plohe 50 cm. Uz rub vertikalne plohe izvesti četvrtasti žlijeb 8 cm i priključiti ga u oborinsku vertikalu</t>
  </si>
  <si>
    <t>Oblaganje istaka iznad ulaza u dvoranu pocinčanim obojenim  profiliranim limom. U stavku ukjučiti sve spojeve sa zidom okapnice i dr. Istak 6,0 x 55 cm, visina vertikalne plohe 50 cm. Okapnicom vodu odvesti ba bočnu stranu istaka</t>
  </si>
  <si>
    <t>m'</t>
  </si>
  <si>
    <t xml:space="preserve">
Dobava i ugradnja pokrovnih dilatacijskih profila na sudaru fiksnog i elastičnog poda na mjestima prolaza i pristupa
</t>
  </si>
  <si>
    <t xml:space="preserve">Dobava i ugradnja profila za ventilaciju poda profil od Al lima debljine 2,5 mm sandučastog oblika. dno profila širine 75 mm profilirano uzdužnim prorezima za ventilaciju, bočni elementi visine 20 mm ojačani dvostrukim prijevojem radi krutosti. Profil se ugrađuje u kutne "L" odstojnike-držače, na razmak od 60 cm, a u ravnini s gornjom plohom poda.
</t>
  </si>
  <si>
    <t>Izrada sokla - obloge podnožla zida pri sudaru s podom. Sokl izvesti od dvije lamele 22 x 100 mm na međurazmaku od 20 mm i podignute od poda za 5 mm. Brušenje i lakiranje kao parket.</t>
  </si>
  <si>
    <t>Dobava 30 % novog  parketa - parket po kvaliteti i dimenzijama identičan postojećem. ( parket dim. 120x8x 2,2  cm, grčki zlatni htrast- klasa standard</t>
  </si>
  <si>
    <t xml:space="preserve">Uklanjanje  drvenog roštilja dvorane koji se sastoji od  sloja dasaka dim 10x2,4 cm postavljenih na razmaku od 70 cm i jednog sloja dasaka 10x2,4 cm postavljenih na razmak 100 cm, svaki sloj složen okomito na prethodni. </t>
  </si>
  <si>
    <t>PARKETARSKI I PODOPOLAGAČKI  RADOVI</t>
  </si>
  <si>
    <t>Krpanje, gletanje i brušenje unutarnjih okvira prozora i vrata na novoj i postojećoj stolariji</t>
  </si>
  <si>
    <t>Zatvaranje otvora kod ulaza u dvoranu i dijela otvora unutar dvorane blok opekon 25 cm. U stavku uključiti obostrano žbukanje zida.</t>
  </si>
  <si>
    <t>Tankoslojno žbukanje  ploha ograde stepenica i dijelova betonskih stupova koji nisu u dodiru sa grijanom fasadom - priprema za završni sloj.. Uključivo završni sloj silikatna žbuka</t>
  </si>
  <si>
    <t xml:space="preserve">Uklanjanje vinaz pločica na II katu zgrade, čišćenje podloge od ljepila.
Obračun po m2 tlocrtne površine </t>
  </si>
  <si>
    <t xml:space="preserve">Uklanjanje spuštenog stropa na II katu, koji se sastoji od dasaka i mineralne vune i odvoz na deponij
Obračun po m2 tlocrtne površine </t>
  </si>
  <si>
    <t xml:space="preserve">Uklanjanje  pregradnih montažni zidova na II katu zgrade i odvoz na deponij 
Obračun po m2 tlocrtne površine </t>
  </si>
  <si>
    <t>Demontaža gromobranske trake sa fasade i atike objekta prije početka radova , odvoz na deponij</t>
  </si>
  <si>
    <t>Čišćenje betonskih površina ograde, stupova i podgleda vanjskih stepenica, lođe i nadstrešnice iznad ulaza, priprema za tankoslojno žbukanje.</t>
  </si>
  <si>
    <t>Demontaža metalnih ventilacionih rešetki odzračnika dvorane na sjevernom zidu dim 80/50 cm</t>
  </si>
  <si>
    <t>Demontaža prozorskih klupčica na ranije zamijenjenoj pvc stolariji</t>
  </si>
  <si>
    <t xml:space="preserve">Uklanjanje pokrova od profiliranog lima i odvoz na deponij
Obračun po m2 tlocrtne površine </t>
  </si>
  <si>
    <t>Demontaža limenog pokrova atike ravnog krova
Ovoz na deponij.</t>
  </si>
  <si>
    <t>Demontaža vertikalnih  četvrtastih žljebova od pocinčanog lima uključivo nosače sa zgrade dvorane.
Ovoz na deponij.</t>
  </si>
  <si>
    <t>Demontaža horizontalnih visećih žljebova  od pocinčanog lima uključivo nosače, sa dvorane.
Odvoz na deponij.</t>
  </si>
  <si>
    <t>Demontaža metalnih ljestava za pristup ravnom krovu. Odlaganje na parceli.
Ponovna montaža istih</t>
  </si>
  <si>
    <t>UKUPNO kn</t>
  </si>
  <si>
    <t>CIJENA kn</t>
  </si>
  <si>
    <t>KOLIČINA</t>
  </si>
  <si>
    <t>SOBOSLIKARSKI RADOVI</t>
  </si>
  <si>
    <t>REKAPITULACIJA - SPOJNI HODNIK</t>
  </si>
  <si>
    <t xml:space="preserve">Dobava materijala, gletanje i bojenje unutarnjih zidova i stropova poludisperzivnom bojom u dva sloja                                    </t>
  </si>
  <si>
    <t>IV.</t>
  </si>
  <si>
    <t>Izrada i postava vertikalnog oluka od pocinčanog lima debljine o,6 mm, d= 100 mm.
U stavku uključiti potrebna koljena i spajanja, nosače, spojna sredstva i spoj na kanalizaciju.</t>
  </si>
  <si>
    <t>Izrada i postava visećeg žlijeba od pocinčanog lima debljine o,6 mm, d= 120 mm.
Ustavku uključiti nosače, spojna sredstva i sav sitni i potrošni materijal.</t>
  </si>
  <si>
    <t>Dobava i ugradnja dvokrilnih  vrata na spoju škole i  hodnika prema dvorani dim. 225/315 cm od od PVC 5 ili više komornih profila u bijeloj boji, okov prvoklasan, ostakljeno izo-staklom 4/14/4. Sve prema shemi stolarije.
Zahtjevanni koef. prolaska topline je Ug&lt;=0,6 w/m2K za stakleni dio vrata i Uw&lt;=1,1 W/m2K za cijela  vrata</t>
  </si>
  <si>
    <t>Dobava i ugradnja spuštenog stropa u spojnom hodniku. Spušteni strop se izvodi od gips kartonskih ploča na metalnoj podkonstrukciji, PVC folije i mineralne vune 20 cm. 
Sve uračunati u stavku.
Krov iznad grijanog prostora U&lt;=0,20 W/m2K</t>
  </si>
  <si>
    <t>Obrada špaleta na fasadi - ekstrudiranim polistirenom 15 kg/m3, debljine 4 cm.
Uglovi se izvode sa plastičnim kutnikom s mrežicom, špaleta r.š. 27 cm.
Ostalo kao stavka 1</t>
  </si>
  <si>
    <t>OSTALI RADOVI</t>
  </si>
  <si>
    <t>XIV</t>
  </si>
  <si>
    <t>ASFALTERSKI RADOVI RADOVI</t>
  </si>
  <si>
    <t>XIII</t>
  </si>
  <si>
    <t>XII</t>
  </si>
  <si>
    <t>XI</t>
  </si>
  <si>
    <t>X</t>
  </si>
  <si>
    <t>IX</t>
  </si>
  <si>
    <t>KROVOPOKRIVAČKI RADOVI</t>
  </si>
  <si>
    <t>TESARSKI RADOVI</t>
  </si>
  <si>
    <t>IZOLATERSKI RADOVI</t>
  </si>
  <si>
    <t>BETONSKI I ARMIRANOBETONSKI RADOVI</t>
  </si>
  <si>
    <t>ZEMLJANI RADOVI</t>
  </si>
  <si>
    <t>REKAPITULACIJA - ŠKOLA</t>
  </si>
  <si>
    <t xml:space="preserve">Ponovna montaža natpisne ploče </t>
  </si>
  <si>
    <t xml:space="preserve">Ponovna montaža klima uređaja uz zamjenu novih nosača radi veće debljine fasade 
</t>
  </si>
  <si>
    <t>Dobava i montaža štednih vodokotlića</t>
  </si>
  <si>
    <t xml:space="preserve">Čišćenje postojećeg asfalta u dvorištu objekta od smeća i raslinja, uklanjanje dotrajalih slojeva asfalta, špricanje korova </t>
  </si>
  <si>
    <t>ASFALTERSKI RADOVI</t>
  </si>
  <si>
    <t xml:space="preserve">Dobava materijala, gletanje i bojenje unutarnjih zidova poludisperzivnom bojom u dva sloja                                    </t>
  </si>
  <si>
    <t xml:space="preserve">Dobava materijala, gletanje i bojenje unutarnjih stropova poludisperzivnom bojom u dva sloja                                    </t>
  </si>
  <si>
    <t>XII.</t>
  </si>
  <si>
    <t>XI.</t>
  </si>
  <si>
    <t>Metalna garažna  vrata 265/256 sa djelomičnim ostakljenjem u gornjoj zoni</t>
  </si>
  <si>
    <t>Ulazna jednokrilna vrata 100/256, sa prozorom 127/120</t>
  </si>
  <si>
    <t>23-24</t>
  </si>
  <si>
    <t xml:space="preserve">Ulazna jednokrilna vrata 80/256, sa prozorom 60/120 - obavezne odzračne rešetke  </t>
  </si>
  <si>
    <t>21-22</t>
  </si>
  <si>
    <t>Dvokrilni  AL prozor  235/120</t>
  </si>
  <si>
    <t xml:space="preserve">Ulazna dvokrilna AL vrata 185/256 sa prozorm 65/120  - obavezne odzračne rešetke </t>
  </si>
  <si>
    <t>18-19</t>
  </si>
  <si>
    <t>Metalna vrata kotlovnice s rešetkama 105/210</t>
  </si>
  <si>
    <t>17.</t>
  </si>
  <si>
    <t xml:space="preserve">Demontaža postojeće metalne stolarije sa pripadajućim klupčicama, odvoz  na deponij. 
Dobava i ugradnja  vanjskih prozora i vrata od metalnih 5 ili više komornih profila u bijeloj boji, okov prvoklasan. 
Koeficijent toplinske vrijednosti stakla do Ug=0.5. Koeficijent toplinske vrijednosti okvira iznosi od Uf=1.0 W/(m²K) do Uf=1.1 W/(m²K), dok je koeficijent toplinske provodljivosti prozora od Uw=0.82 m²K do Uw=1.0 m²K.
U cijenu uključiti unutarnju  prozorsku klupčicu širine 23 cm i vanjsku klupčicu od al plastificiranog lima r.š. 45 cm, obradu špalete s unutarnje strane i bojanje.
Stolarija prema shemi stolarije.                                                                                                </t>
  </si>
  <si>
    <t>Jednokrilna vanjska PVC vrata sa nadsvjetlom 114/315</t>
  </si>
  <si>
    <t>16.</t>
  </si>
  <si>
    <t>Dvokrilna unutarnja PVC vrata s nadsvjetlom 230/280</t>
  </si>
  <si>
    <t>300/320 ( st.13-4)</t>
  </si>
  <si>
    <t>323/320 ( st.13-3)</t>
  </si>
  <si>
    <t>316/320 ( st.13-2)</t>
  </si>
  <si>
    <t>302/320 ( st.12-1)</t>
  </si>
  <si>
    <t>st.13</t>
  </si>
  <si>
    <t>300/300 (st.12-4)</t>
  </si>
  <si>
    <t>323/180(st.12-3)</t>
  </si>
  <si>
    <t>316/180(st. 12-2)</t>
  </si>
  <si>
    <t>302/180(st. 12-1)</t>
  </si>
  <si>
    <t>st.12</t>
  </si>
  <si>
    <t>Dobava i ugradnja višedjelnih vanjskih staklenih stijena , sve kao st. 1</t>
  </si>
  <si>
    <t>200/150</t>
  </si>
  <si>
    <t>st.11</t>
  </si>
  <si>
    <t>264/159</t>
  </si>
  <si>
    <t>st.10</t>
  </si>
  <si>
    <t>225/230</t>
  </si>
  <si>
    <t>st.9</t>
  </si>
  <si>
    <t>230/90</t>
  </si>
  <si>
    <t>st.8</t>
  </si>
  <si>
    <t>200/90</t>
  </si>
  <si>
    <t>st.7</t>
  </si>
  <si>
    <t>263/150</t>
  </si>
  <si>
    <t>st.6</t>
  </si>
  <si>
    <t>216/226</t>
  </si>
  <si>
    <t>st.5</t>
  </si>
  <si>
    <t>220/193</t>
  </si>
  <si>
    <t>st.4</t>
  </si>
  <si>
    <t>220/215</t>
  </si>
  <si>
    <t>st.3</t>
  </si>
  <si>
    <t>220/225</t>
  </si>
  <si>
    <t>st.2</t>
  </si>
  <si>
    <t>230/221</t>
  </si>
  <si>
    <t>st.1</t>
  </si>
  <si>
    <t>Prozori</t>
  </si>
  <si>
    <t>X.</t>
  </si>
  <si>
    <t>Izrada i montaža opšava dimnjaka od pocinčanog lima debljine 0,6 mm, r.š. 50 cm, u boji crijepa.
Stavka uključuje nosače, spojna sredstva i sav sitni i potrošni materijal.</t>
  </si>
  <si>
    <t xml:space="preserve">7. </t>
  </si>
  <si>
    <t xml:space="preserve">Izrada i montaža opšava brisoleja od pocinčanog lima debljine 0,6 mm, r.š. 70 cm.
</t>
  </si>
  <si>
    <t>Izrada i montaža opšava zabata od pocinčanog lima debljine 0,6 mm, r.š. 70 cm, u boji crijepa.
Stavka uključuje nosače, spojna sredstva i sav sitni i potrošni materijal.</t>
  </si>
  <si>
    <t>Izrada i montaža opšava krovne uvale od pocinčanog lima debljine 0,6 mm, r.š. 70 cm, u boji crijepa.
Stavka uključuje nosače, spojna sredstva i sav sitni i potrošni materijal.</t>
  </si>
  <si>
    <t>Izrada i postava vertikalnog oluka od pocinčanog lima debljine o,6 mm, d= 120 mm.
U stavku uključiti potrebna koljena i spajanja, nosače, spojna sredstva i spoj na kanalizaciju.</t>
  </si>
  <si>
    <t>Izrada i postava visećeg žlijeba od pocinčanog lima debljine o,6 mm, d= 150 mm.
Ustavku uključiti nosače, spojna sredstva i sav sitni i potrošni materijal.</t>
  </si>
  <si>
    <t>Dobava i montaža nosača zastave ( 4 koplja) izrađen od inox-a, pločevinom dim. 350 x 250 mm debljine 10,0 mm sa 4 privarene cijevi svijetlog promjera 45 mm ( stijenka 6 mm) dužine 25 cm.
vanjska pločevina je vidljiva, a unutarnja se pričvršćuje na zid sa 4 inox vijka M12 duljine 150 mm.</t>
  </si>
  <si>
    <t xml:space="preserve">Čišćenje i popravak oštećenja na dimnjaku kotlovnice, obrada policem. mortom,Na prethodno pripremljenu podlogu navlači se završna fasadna zrnata silikatna struktura vel.  2 mm. </t>
  </si>
  <si>
    <t xml:space="preserve">Čišćenje i popravak oštećenja na betonskim brisolejima, obrada raparaturnim mortom. Na prethodno pripremljenu podlogu navlači se završna fasadna zrnata silikatna struktura vel.  2 mm. </t>
  </si>
  <si>
    <t xml:space="preserve">Obrada špaleta na fasadi s toplinskom zaštitom ekstrudirani polistiren 15 f/m3, debljine polistirena 4 cm. Uglovi se izvode s plastičnim kutni kom s mrežicom, špaleta, r.š. 30 cm.  Ostalo isto kao st. 
</t>
  </si>
  <si>
    <t>Dobava i ugradnja PVC kanalica za ugradnju raznih instalacija ispod toplinske izolacije ( do klima uređaja).Kanalice se ugrađuju u ravnini postojeće žbuke</t>
  </si>
  <si>
    <t>Dobava i ugradnja PVC kanalica za odvodnju kondenzata iz klima uređaja u oborinske vertikale. Kanalice se ugrađuju u ravnini postojeće žbuke.</t>
  </si>
  <si>
    <t xml:space="preserve">4. </t>
  </si>
  <si>
    <t>Otucanje slabo držeće žbuke, čišćenje podloge, nanošenbje cementnog šprica i nanošenje sloja grube produžne žbuke koju treba zagladiti i poravnati sa postojećom žbukom. U jediničnu cijenu uračunat sav potreban rad, materijal, čišćenje i odvoz na deponij.</t>
  </si>
  <si>
    <t>Skidanje slabo držećeg površinskog sloja fasadne žbuke. U jediničnu cijenu uračunat sav potreban rad, materijal, čišćenje i odvoz na deponij.</t>
  </si>
  <si>
    <t>Izravnavanje postojeće   kamene obloge  fasade  reparatur mortom i priprema za ljepljenje toplinske izolacije.</t>
  </si>
  <si>
    <t>Dobava i ugradnja snjegobrana što uključuje:
-dobavu i ugradnju trakastih snjegobrana
-podlogu modularnog priključ./sist. snjegobran
- modulni priključak snjegobrana
- rešetka i potporanj snjegobrana
Obračun po m1 ugrađenog snjegobrana (uključen linijski preklop)</t>
  </si>
  <si>
    <t>Dobava i postava sljemenjaka na greben krova. Sljemenjake postaviti prema uputama proizvođača sa kopčama i odzračnim trakama.
Na spoj sljemena i grebena staviti razdjelnik grebena.
8 kom</t>
  </si>
  <si>
    <t>Dobava i postava sljemenjaka na sljeme krova. Sljemenjake postaviti prema uputama proizvođača sa kopčama i odzračnim trakama.
Na spoj sljemena i grebena staviti razdjelnik grebena.</t>
  </si>
  <si>
    <t>Pokrivanje krovišta utorenim glinenim crijepom. U cijenu uključen sav rad i materijal:
- crijep snjegobran 3 kom/m2
- crijep zračnik 10 kom/100 m2
- paropropusna armirana folija 160  g/m2
- modularni priključak snjegobrana
- rešetka i potporanj
U stavku uključiti dobavu i postavljanje zaštitne mrežice protiv štetočina</t>
  </si>
  <si>
    <t>Letvanje krovišta - uzdužno i poprečno, za postavljanje falc crijepa.
Kontraletve dim. 3/5 i letve dim 4/5 cm.
Obračun po m2 kose plohe.</t>
  </si>
  <si>
    <t>Pokrivanje krovišta daskama 24 mm
Obračun po m2 kose plohe. 
Na dijelu strehe dasku obraditi i bojati sa donje vidljive strane.
U stavku uključiti zaštitu daske antifungicidnim sredstvom.</t>
  </si>
  <si>
    <t>Zamjena - ugradnja novih rogova dim. 12x 16 cm, dužina 8,0 m, na mjesto dotrajalih rogova, razmak prema postojećem stanju.
Obračun prema komadu.</t>
  </si>
  <si>
    <t>TESARSKI  RADOVI</t>
  </si>
  <si>
    <t>VI.</t>
  </si>
  <si>
    <t>m3</t>
  </si>
  <si>
    <t xml:space="preserve">Betonitranje unutarnjh stepenica betonom C 30/37 uključujući oplatu </t>
  </si>
  <si>
    <t>Betonitranje AB podne ploče debljine 10 cm., betonom C 30/37 sa zaravnavanje gornje plohe. Ploču armirati mrežom Q-188</t>
  </si>
  <si>
    <t>Dobava materijala i betoniranje  vanjskih AB stepenica betonom C 30/37 u potrebnoj glatkoj oplati. 
Izvode se kosa ploča stepenišnih krakova i d = 16 cm i stepenice 29/17 cm. 
Stavka uključuje oplatu i armaturu.</t>
  </si>
  <si>
    <t>Betoniranje AB staze debljine 10 cm, širine 100 cm na nasip šljunka  betonom C 30/37 sa zaglađivanjem te "izvlačenjem" poprečnih protukliznih "šara" AB ploča je armirana  mrežom Q-188 u gornjoj trećini debljine. 
Stazu dilatirati od objekta ljepenkom. Po dužini izvesti dilataciju na svakih 1 m. U stavku uračunati oplatu i armaturu.</t>
  </si>
  <si>
    <t>BETONSKI I ARMIRANO-BETONSKI  RADOVI</t>
  </si>
  <si>
    <t xml:space="preserve">Dobava i ugradnja i planiranje kamenog ili šljunčanog materijala kao podloga za betonske staze ( na mjestu uklonjenog betona). Prosječna debljina sloja 15 cm. </t>
  </si>
  <si>
    <t>Iskop plitkog rova uz pročelje objekta. Rov širine 60 cm, dubine 40 cm.</t>
  </si>
  <si>
    <t>Dobava i ugradnja šljunka u sloju debljine 15 cm u sabitom stanju, kao podloge poda u objektu.</t>
  </si>
  <si>
    <t xml:space="preserve">ZEMLJANI RADOVI </t>
  </si>
  <si>
    <t>Demontaža  gromobranske instalacije
na cijelom objektu, odvoz na deponij.</t>
  </si>
  <si>
    <t>21.</t>
  </si>
  <si>
    <t>Demontaža  natpisne ploče škole, pohrana u objektu.</t>
  </si>
  <si>
    <t>20.</t>
  </si>
  <si>
    <t>Razbijanje i uklanjanje postojećih stepenica uz objekt, odvoz na deponij.</t>
  </si>
  <si>
    <t>19.</t>
  </si>
  <si>
    <t>Razbijanje i uklanjanje postojećih betonskih staza uz objekt.Širina staze 1,0 m, debljina cca 10 cm.odvoz na deponij.</t>
  </si>
  <si>
    <t xml:space="preserve">18.  </t>
  </si>
  <si>
    <t>pauš.</t>
  </si>
  <si>
    <t>Uklanjanje radijatora i cijevnog razvoda od čeličnih cijevi i odvoz na deponij.</t>
  </si>
  <si>
    <t xml:space="preserve">17. </t>
  </si>
  <si>
    <t>Uklanjanje sanitarija i odvoz na deponij ( 2 umivaonika, dvije kade, 2 WC-a, 1 bojler)</t>
  </si>
  <si>
    <t xml:space="preserve">15. </t>
  </si>
  <si>
    <t>Uklanjanje vidljivih instalacija vodovoda i kanalizacije iz zidova od pune opeke i odvoz na deponij</t>
  </si>
  <si>
    <t xml:space="preserve">14. </t>
  </si>
  <si>
    <t>Uklanjanje vlažne žbuke sa unutarnjih zidova od pune opeke i keramičkih pločica u sanitarnom čvoru i odvoz na deponij</t>
  </si>
  <si>
    <t>Uklanjanje svih slojeva poda koji se sastoje od parketa, hidroizolacije betonske ploče 10 cm i zemljanog materija cca 20 cm. Odvoz na deponij.</t>
  </si>
  <si>
    <t>Uklanjanje parapetnih zidova debljine 20 i 25 cm od pune opeke i odvoz na deponij</t>
  </si>
  <si>
    <t>Uklanjanje pregradnih zidova od pune opeke 12 cm i odvoz na deponij</t>
  </si>
  <si>
    <t>Demontaža postojeće drvene stolarije i prozorskih klupčica, odvoz na deponij.</t>
  </si>
  <si>
    <t>Demontaža dotrajalih rogova i odvoz na deponij. Dužina roga 8,0m, dim. 12x14 cm</t>
  </si>
  <si>
    <t>Skidanje postojećeg crijepa sa kompletnog krovišta, uključivo i letve, odvoz na deponij.
Obračun po m2 kose plohe krova.</t>
  </si>
  <si>
    <t>Demontaža obloge brisoleja od poc. lima. Odvoz na deponij.</t>
  </si>
  <si>
    <t>Demontaža krovnih uvala i odvoz na deponij. Obračun po m1 opšava</t>
  </si>
  <si>
    <t>Demontaža vertikalnih žljebova od pocinčanog lima uključivo nosače.
Ovoz na deponij.</t>
  </si>
  <si>
    <t>Demontaža horizontalnih visećih žljebova od pocinčanog lima uključivo nosače.
Odvoz na deponij.</t>
  </si>
  <si>
    <t>ELEKTROINSTALACIJE</t>
  </si>
  <si>
    <t>GRAĐEVINSKI RADOVI</t>
  </si>
  <si>
    <t>REKAPITULACIJA - GRAĐ. I ELEKTRORADOVI</t>
  </si>
  <si>
    <t>Dobava i postava toplinske izolacije stropa podruma koja se sastoji od mineralne vune 14 cm, , λ = 0,35 W/mK PVC folije i gips pločana metalnoj podkonstrukciji.
Sve uračunati u stavku.</t>
  </si>
  <si>
    <t>Dobava i postava toplinske izolacije stropa kotlovnice koja se sastoji od EPS 16 cm , λ = 0,37 W/mK, PVC folije i gips ploča na metalnoj podkonstrukciji.
Sve uračunati u stavku.</t>
  </si>
  <si>
    <t>Dobava i postava toplinske izolacije zida kuhinje i blagovaonice prema negrijanom prostoru koja se sastoji od mineralne vune 14 cm, λ = 0,39W/mK, PVC folije i gips pločana metalnoj podkonstrukciji.
Sve uračunati u stavku.</t>
  </si>
  <si>
    <t>Dobava i ugradnja toplinske izolacije poda knjižnice koja se sastoji XPS ploča debljine 18 cm , λ = 0,37 W/mK. Na toplinsku izolaciju se postavljka PVC folija - sve uračunati u stavku.</t>
  </si>
  <si>
    <t>OPĆI UVJETI 
Prije izrade ponude, obavezno obići građevinu radi utvrđivanja moguće organizacije gradilišta. 
Radove treba izvesti točno prema opisu troškovnika, a u stavkama gdje nije objašnjen način rada i posebne osobine finalnog produkta, izvođač je dužan pridržavati se uobičajenog načina rada, uvažavajući odredbe važećih standarda, uz obvezu izvedbe kvalitetnog proizvoda. 
Osim toga, izvođač je obvezan pridržavati se uputa projektanta/nadzora u svim pitanjima koja se odnose na izbor i obradu materijala i način izvedbe pojedinih detalja, ukoliko to nije već detaljno opisano troškovnikom, a naročito u slučajevima kada se zahtjeva izvedba van propisanih 
standarda. 
Po završetku svih radova i instalacija na zgradi izvođač je dužan ukloniti privremene objekte i priključke, zajedno sa svim alatom, inventarom i skelama, očistiti gradilište i sve ostalo dovesti u prvobitno stanje o svom trošku, odgovarajućim sredstvima, čišćenjem, pra njem i sl., te da ih u 
tom stanju održava do predaje na korištenje. 
Čišćenja u toku izrade, kao i završno čišćenje ulaze u cijenu radova. Odnosni propisi o zbrinjavanju posebnog otpada moraju se strogo poštivati. Može se zahtijevati dokaz o urednom zbrinjavanju otpada.</t>
  </si>
  <si>
    <r>
      <t xml:space="preserve">Dobava i postava mineralne vune na podove tavana u dva sloja 8+8 cm, </t>
    </r>
    <r>
      <rPr>
        <sz val="12"/>
        <rFont val="Arial"/>
        <family val="2"/>
        <charset val="238"/>
      </rPr>
      <t>λ</t>
    </r>
    <r>
      <rPr>
        <sz val="12"/>
        <rFont val="Arial"/>
        <family val="2"/>
      </rPr>
      <t xml:space="preserve"> = 0,35 W/mK, ispod izolacije se postavlja parna brana, a na izolaciju paropropusna vodonepropusna folija i na foliju zaštita - daska 2,4 cm ili  drvocementne ploče 12 mm 
Sve uračunati u stavku.</t>
    </r>
  </si>
  <si>
    <r>
      <t xml:space="preserve">Dobava i postava mineralne vune na podove tavana u dva sloja 10+10 cm, </t>
    </r>
    <r>
      <rPr>
        <sz val="12"/>
        <rFont val="Arial"/>
        <family val="2"/>
        <charset val="238"/>
      </rPr>
      <t>λ</t>
    </r>
    <r>
      <rPr>
        <sz val="12"/>
        <rFont val="Arial"/>
        <family val="2"/>
      </rPr>
      <t xml:space="preserve"> = 0,35 W/mK, ispod izolacije se postavlja parna brana, a na izolaciju paropropusna vodonepropusna folija i na foliju zaštita - daska 2,4 cm ili drvocementne ploče  12 mm 
Sve uračunati u stavku.</t>
    </r>
  </si>
  <si>
    <t xml:space="preserve">Ličenje  pogleda krovišta  "Iazurnom" bojom uz prethodnu pripremu podloge "laganim" brušenjem. 
Podgled se liči kvalitetnom bojom  u dva premaza (lx tankoslojna lazura + 1x debeloslojna lazura)
            </t>
  </si>
  <si>
    <t>Izrada i postava opšava atike od pocinčanog lima debljine o,6 mm, r.š. 80 cm.
U stavku uključiti sav potrebni spojni materijal</t>
  </si>
  <si>
    <t xml:space="preserve">Zidanje parapetnih zidova od šuplje opeke debljine 25 cm. </t>
  </si>
  <si>
    <t xml:space="preserve">Žbukanje vanjskih parapetnih zidova od šuplje opeke </t>
  </si>
  <si>
    <t xml:space="preserve">Žbukanje zidova od pune opeke na mjestu uklonjene žbuke </t>
  </si>
  <si>
    <t>Čišćenje, krpanje i gletanje unutarnih zidova  i stropova</t>
  </si>
  <si>
    <t>Unutarnja i vanjska sanacija dimnjaka koja se sastoji od rušenja vanjskog dijela dimnjaka iznad krova, zidanje punom opekom uklonjenih dijelova, izrada betonske kape
U stavku uključiti radnu skelu i odvoz šute na deponij.</t>
  </si>
  <si>
    <t>Žbukanje dimnjaka grubo i fino cementnim mortom i rabiciranje, završna obrada..</t>
  </si>
  <si>
    <t xml:space="preserve">Izrada plivajućeg cementnog estriha debljine 6 cm (armirano mrežom Q131) na sloj toplinske izolacije poda. Estrih dilatirati od zida okiporom </t>
  </si>
  <si>
    <t>Uklanjanje postojećeg kulira na rampi, izrada novog kulira .</t>
  </si>
  <si>
    <t>Projektant:</t>
  </si>
  <si>
    <t>Ivana Medač, dipl.ing.el.</t>
  </si>
  <si>
    <t>Izrada i montaža opšava završetka ravnog krova  od poc.. obojenog lima debljine 0,6 mm, r.š. 50 cm
Stavka uključuje nosače, spojna sredstva i sav sitni i potrošni materijal.</t>
  </si>
  <si>
    <t>Izrada i montaža opšava ravnog krova ispod žlijeba od poc.obojenog lima debljine 0,6 mm, r.š. 50 cm, u boji postojećeg lima
Stavka uključuje nosače, spojna sredstva i sav sitni i potrošni materijal.</t>
  </si>
  <si>
    <t>Dobava i postava novih klupčica od poc.obojenog lima  r.š. 40 cm na prozorima sa postojećom PVC stolarijom.</t>
  </si>
  <si>
    <t xml:space="preserve">Dobava, izrada i montaža horizontalnog žlijeba  prema detalju proizviđača, koji se izvodi iz čeličnog plastificiranog lima debljine 0.60mm u boji po RAL-u fasadnih panela prema uputstvima i detaljima proizvođača . U cijenu uključiti i sljedeće elemente uključivo sav spojni i brtveni materijal:
- držač horizontalnog žlijeba  koji se izvodi iz čeličnog plastificiranog lima debljine 0.60mm , 
opšav  spoja krovnog panela sa zidom iza horizontalnog žlijeba koji se izvodi iz čeličnog plastificiranog lima debljine 0.60mm,  završetak žlijeba  (desni i lijevi).                              </t>
  </si>
  <si>
    <t xml:space="preserve">Dobava i montaža snjegobrana  Sve izvesti prema uputstvima i detaljima proizvođača  sa svim potrebnim pričvršćenjima i brtvljenjima. Obračun prema stvarno izvedenim količinama.        </t>
  </si>
  <si>
    <t>Uklanjaje postojećih ploča od kulira oko dvorane, uklanjanje zemlje i odvoz na deponij i zamjena zemlje šljinkom ( cca 20 cm) . Polaganje novih betonskih opločnika 40x40 cm , u širini 80 cm oko objekta u sloju pijeska. Sve uračunati u stavku.</t>
  </si>
  <si>
    <t>Polaganje dodatnog sloja toplinske  izolcije poda dvorane, na postojeći sloj toplinske izolacije - mineralna vuna  3 cm, na koju se polaže sloj filca kao zaštita od prodora čestica min. vune u prostoriju.</t>
  </si>
  <si>
    <t xml:space="preserve">Pažljivo skidanje postojećeg parketa sportske dvorane i slaganje u zatvorenom i suhom prostoru dvorane.  </t>
  </si>
  <si>
    <t>Dobava i postava novih klupčica od plastificiranog poc. lima r.š. 40 cm na prozorima sa postojećom PVC stolarijom.</t>
  </si>
  <si>
    <t>PROJEKTNO RJEŠENJE ZA MODERNIZACIJU (norma EN 12464 ili jednakovrijedna)</t>
  </si>
  <si>
    <t>Demontaža postojećih klima uređaja, otpajanje struje te otpajanje uređaja od nosača. Postojeće nosače nije potrebno demontirati ukoliko su dovoljne dužine 
da na njih nakon izrade fasade "legne" postojeća klima. 
Klime se skladište u prostorijama investitora.</t>
  </si>
  <si>
    <t>Čišćenje i planiranje podloge poda u sjevernom krilu objekta i postavljanje podložnog filca.</t>
  </si>
  <si>
    <t>Dobava i ugradnja batude  u iskopane rovove. U rov prethodno postaviti podložni filc uključivo i stranice rova. - sve uključiti u stavku.</t>
  </si>
  <si>
    <t>Postavljanje vodonepropusne, paropropusne folije 0,22 cm na daščanu oblogu krovišta.
Obračun po m2 kose plohe.</t>
  </si>
  <si>
    <t>Horizontalna hidroizolacija poda prizemlja ( jedan hladni premaz Resitolom, dva sloja bitumenske ljepenke  s uloškom od staklenog voala debljine 3 mm s vrućim premazom cijele površine i tri potpuna vruća premaza bitumenom 85/25.</t>
  </si>
  <si>
    <t>Napomena . Prilikom izrade fasaderskih radova upotrijebiti  na gradilištu izveden sustav koji se sastoji iz tvornički proizvedenih proizvoda. Isporučuje se od proizvođača kao potpuni sustav i sadržava minimalno sljedeće sustavu prilagođene komponente:
- mort za lijepljenje i/ili mehaničko pričvršćenje
- toplinsko-izolacijski materijal
- mort za armaturni sloj
- staklenu mrežicu
- završno-dekorativnu žbuku.                                                                                                                      Cijeli sustav mora imati deklariranu klasu gorivosti B,s1 d0                                                                     Prije ugradnje sustava moraju biti izvedeni sljedeći radovi:
■ odvođenje oborinskih voda: postavljene strehe, okapnice, žljebovi itd.
■ unutarnje žbukanje, postavljanje estriha itd., a ugrađeni materijali osušeni prema naputku
proizvođača
■ postavljena vanjska stolarija
■ postavljene sve vanjske instalacije
■ ravnina podloge mora biti u skladu s HRN DIN 18202 ili jednakovrijednom normom
■ fuge moraju biti zapunjene
■ s betonskih površina mora biti uklonjeno sredstvo za odvajanje oplata te sve eventualne masnoće
■ provjeriti valjanost podloge prema određenim standardima.
Napomena: Procjena podloge je odgovornost izvođača radova</t>
  </si>
  <si>
    <t>Nabava materijala, izrada i postava toplinskog fasadnog sustava tipa prema HRN EN 13499  ili jednakovrijednoj norm1, na svim dijelovima pročeljnog zida.
- ploče ekspandiranog polistirena  pročeljni tip d=14,0 cm, postavljene na osnovni rubni Al profil. Ploče se lijepe policemernim mortom i pričvršćene pričvrsnicama sa širokom glavom 6-8 kom/m2 ( ovisno o uputama proizvođača fas. sustava).
- policemerni mort armiran alkalno-postojanom mrežicom od staklenih vlakana, nanosi se u dva sloja, ukupne debljine do 5,0 mm.  Na prethodno pripremljenu podlogu navlači se završna fasadna zrnata silikatna struktura vel.  2 mm. 
Sve radove izvesti po uputama proizvođača fasadnog sustava, koristeći materijale, alate i način izvođenja po tehnologiji proizvođača slojeva fasade i projekta fizike zgrade.              Sve komponente fasadnog sustava se moraju ugraditi od istog proizvođača..</t>
  </si>
  <si>
    <t xml:space="preserve">         Nabava materijala, izrada i postava toplinskog fasadnog sustavaprema HRN EN 13163  ili jednakovrijednoj normi, na svim dijelovima pročeljnog zida. 
( postava u zoni sokla)
- ploče od ekstrudiranog polistirena  hrapave površine d= 5  cm (33 kg/m3) u Ploče su lijepljene policemernim mortom i pričvršćene pričvrsnicama sa širokom glavom.
- policemerni mort armiran alkalno-postojanom mrežicom od staklenih vlakana, nanosi se u dva sloja, ukupne debljine do 5,0 mm. 
Sistem se izvodi na kamenu podlogu koju je prethodno potrebno izravnati reparatur mortom i pripremiti za ljepljenje toplinske izolacije.
Sve radove izvesti po uputama proizvođača fasadnog sustava, koristeći materijale, alate i način izvođenja po tehnologiji proizvođača slojeva fasade.
Sve komponente se moraju ugraditi od istog proizvođača..
Završni sloj  kvarcna zrnca granulacije 2 mm.</t>
  </si>
  <si>
    <t>Dobava materijala i ugradnja lijevanog epoxy poda u boji po izboru projektanta</t>
  </si>
  <si>
    <t xml:space="preserve">Izrada i ugradba izravnavajućeg sloja od asfalt betona  50/70 (gornji bitumenizirani nosivi sloj) , a po vrućem postupku debljine 2 - 6 cm. Rad obuhvaća nabavu osnovnih materijala te proizvodnju i ugradnju asfaltne mješavine. 
Rad se mjeri i obračunava u m2 površine stvarno položenog sloja.
</t>
  </si>
  <si>
    <t xml:space="preserve">Izrada i ugradnja asfaltne mješavine  (habajući sloj od asfaltbetona)  50/70 BIT, najmanje debljine 3,5 cm.
Rad obuhvaća nabavu osnovnih materijala te proizvodnju i ugradnju asfaltne mješavine. Rad se obračnunava po m2 površine stvarno položenog sloja.
</t>
  </si>
  <si>
    <t>Nabava materijala, izrada i postava toplinskog fasadnohg sustava prema HRN EN 13499  ili jednakovrijednoj normi, na svim dijelovima pročeljnog zida. Cijeli sustav kalsificiran kao reakcija na požar B, s1
- ploče ekspandiranog polistirena   pročeljni tip d=14,0 cm, postavljene na osnovni rubni Al profil. Ploče se lijepe policemernim mortom i pričvršćene pričvrsnicama sa širokom glavom 6-8 kom/m2 ( ovisno o uputama proizvođača fas. sustava).
- policemerni mort armiran alkalno-postojanom mrežicom od staklenih vlakana, nanosi se u dva sloja, ukupne debljine do 5,0 mm.  Na prethodno pripremljenu podlogu navlači se završna fasadna zrnata silikatna struktura vel.  2 mm. 
Sve radove izvesti po uputama proizvođača fasadnog sustava, koristeći materijale, alate i način izvođenja po tehnologiji proizvođača slojeva fasade i projekta fizike zgrade. Sve komponente fasadnog sustava se moraju ugraditi od istog proizvođača..</t>
  </si>
  <si>
    <t xml:space="preserve">         Nabava materijala, izrada i postava toplinskog fasadnog sustava prema HRN EN 13163 ili jednakovrijednoj ormi, na svim dijelovima pročeljnog zida. 
( postava u zoni sokla)
- ploče od ekstrudiranog polistirena  hrapave površine d= 5  cm (33 kg/m3) u Ploče su lijepljene policemernim mortom i pričvršćene pričvrsnicama sa širokom glavom.
- policemerni mort armiran alkalno-postojanom mrežicom od staklenih vlakana, nanosi se u dva sloja, ukupne debljine do 5,0 mm. 
Sistem se izvodi na kamenu podlogu koju je prethodno potrebno izravnati reparatur mortom i pripremiti za ljepljenje toplinske izolacije.
Sve radove izvesti po uputama proizvođača fasadnog sustava, koristeći materijale, alate i način izvođenja po tehnologiji proizvođača slojeva fasade.
Sve komponente se moraju ugraditi od istog proizvođača..
Završni sloj  kvarcna zrnca granulacije 2 mm.</t>
  </si>
  <si>
    <t xml:space="preserve">Uklanjanje dotrajale žbuke po obodu dvorane, na mjestima gdje se žbuka odvojila od podloge - potrebno je istu "otući" do cigle ili betona, očistiti podlogu, nabaciti "šprie" i grubo ožbukati kao podlogu za izradu fasadnog sustava. </t>
  </si>
  <si>
    <t>Dobava i izrada pregradnih zidova na II katu dvorane od gipskartonskih ploča. Zidovi debljine 12 cm, sa ispunom od mineralne vune. U stavku uključiti impregnaciju i bojanje zidova u dva sloja.</t>
  </si>
  <si>
    <t>Dobava i ugradnja spuštenog stropa uredskog prostora II kata, koji se sastoji od gips ploča na metalnoj potkonstrukciji, parne brane, mineralne vune 10 cm. U stavku uključiti impregnaciju i bojanje stropova u dva sloja.</t>
  </si>
  <si>
    <t xml:space="preserve">Izvedba elastičnog poda višeslojne konstrukcije u sportskoj dvorani.                                Podlogu je potrebno pažljivo pregledati i uočiti eventualna oštećenja i prodor vlage. Ukoliko se na dijelu poda pojavljuje vlaga potrebno je prije polaganja roštilja sanirati hidroizolaciju i podlogu poda.   Na pripremljenu podlogu se postavlja drveni roštilj .
Svi elementi drvenog poda moraju biti prosušeni na 9%+-3 % vlažnosti i zaštićeni  zaštitnim fungicidnim sredstvom.
Konstrukcija poda je sastavljena od slijedećih elemenata:
a) Podlošci veličine 25 x 25 cm od staklenog voala deb. 5 mm položeni na betonsku podlogu u osnom razmaku od 60 cm.
b) podlošci vel. 15x15 x 2,5 cm od jelovine, položeni na podloške od staklenog voala.
c)dvoslojni roštilj od jelovih piljenih (ne blanjanih lamela 2,5 x 12 cm. Lamele prvog sloja dužine 60 cm pribijaju se na podloške  čavlima. Lamele drugog sloja 2,5 x 12 cm, dužine 3,6 - 4,8 m polažu se u sredini raspona prvog sloja i zabijaju čavlima. Nastavci lamela izvode se naizmjenično u svakom drugom redu na polovici raspona međureda. Lamele ova dva sloja moraju biti od jelovine I klase, ravnih godova, bez čvorova, raspuklina i oštećenja strukture i godova.
d) slijepi rijetki (50%) pod od jelovih dužica 2,5 x 12 cm dužine 3,6 - 4,8 m.
sudare dužica izvesti naizmjenično izned drugog sloja roštilja (c) i pribijati čavlima na roštilj. Slijepi sloj izvesti od piljenih jelovih dužica I klase, neblanjanih.
Prije  izvedbe slojeva poda potrebno pažljivo pregledati pod dvorane uz prisustvo nadzornog inženjera i utvrditi da li postoji eventualni prodor vlage. Ako se isto utvrdi, potrebno je isto sanirati prema uputama projektanta. </t>
  </si>
  <si>
    <t>Polaganje parketa na drveni roštilj, brušenje i lakiranje . Parketne daščice, 70 % starih, 30% novih, postavljene na utor i pero. Svaku lamelu treba učvrstiti na slijepi pod tako da međusobna udaljenost čavala odnosno vijka, ne bude veća od 50 cm, kod čega treba paziti da da na istoj dasci jedna lamela bude učvršćena čavlom, a susjedna vijkom.
nakon polaganja plohu očistiti, a površinu strojno obrusiti i izravnati.
Stari parket se mora u potpunosti obrusiti i izravnati. Parket je potrebno završno obrusiti tračnim strojem i papirom broj 120 u smjeru drveta te je takav parket spreman za lakiranje. Sustav lakiranja:
   -  temeljni lak za parket 1 x valjkom ili 2x gleterom
   -  Iscrtavanje linija lak bojom za linije
    - Lakiranje poliuretanskim sjajnim lakom za sportske dvorane 2x valjkom
Sve prema uputama  proizvođača                                                                                      Obračun po m2 izvedenog poda - uračunati sve slojeve prema opisu .</t>
  </si>
  <si>
    <t>Dobava i ugradnja lijevanog epoxy poda u boji po izboru investitora. U stavku uključiti potrebnu pripremu podloge poda.</t>
  </si>
  <si>
    <t>Dobava i montaža trapeznog krovnog izolacijskog panela na postojeću sekundarnu konstrukciju krova,  sastavljen od vanjskog lima debljine 0,5 mm, poliesterska boja debljine 25 my, po normi EN1042 i EN 10147-2000 ili jednakovrijedna norma. 
Izolacijska jezgra negorivi  quad core debljine 100 mm.
Toplinska provodljivost izolacijske jezgre λ = 0,018 W/mK prema EN 13165 ili jednakovrijedna norma koja uključuje faktor starenja materijala.
Na bočnom spoju panel-panel termička brtva, te u spojnom valu panela antikondenzacijska brtva.
Ral boja lima panela po izboru projektanta
Vatrootpornost panela: R30/RE30/REI 30/REW20  prema EN13501-2 ili jednakovrijedna norma.
Reakcija na požar: B s1 d0
- razred reakcije na požar Euroklasa B prema normi EN 13501 ili jednakovrijedna norma
- najviša, s1 klasa obzirom na razvoj dima 
- najviša, d0 klasa obzirom na goruće kapljice/otpale dijelove 
Priložiti garanciju na vatrootpornost, statiku i termičku izolaciju u trajanju od 40 godina.
Obavezna primjena svih propisanih uputa za montažu od strane proizvođača . 
Obračun po m2 ugrađenih panela. 
U stavku uključen sav originalni  spojni i pričvrsni materijal, brtve, kalote i podlošci. U stavku uključeni zabati na novopokrivenom dijelu.</t>
  </si>
  <si>
    <t xml:space="preserve">Dobava i izvedba detalja spoja kosine krova sa zabatom koji se sastoji iz opšava   od čeličnog plastificiranog lima debljine 0.60mm u boji  krovnih panela, te svim potrebnim brtvenim i spojnim materijalom. Sve izvesti prema uputstvima i detaljima proizvođača . Obračun prema stvarno izvedenim količinama.                                </t>
  </si>
  <si>
    <t xml:space="preserve">Dobava, izrada i montaža opšava sljemena na krovu, prema standardnom detalju proizvođača koji se sastoji od opšava koji se izvode iz čeličnog plastificiranog lima debljine 0.60mm u boji po  krovnih panela sa svim spojnim i brtvenim materijalom da bi se postigla potpuna vodonepropusnost i zrakonepropusnost sljemenog spoja po uputama proizvođača . Obračun prema stvarno izvedenim količinama.           </t>
  </si>
  <si>
    <t xml:space="preserve">Dobava, izrada i montaža vertikalnog žlijeba pravokutnog presjeka prema  detalju proizvođača koji se izvodi iz čeličnog plastificiranog lima debljine 0.60mm u boji  fasadnih panela U cijenu uključiti i potrebne nosače žlijeba uključivo sav spojni i brtveni materijal.                   </t>
  </si>
  <si>
    <t xml:space="preserve"> Nabava materijala, izrada i postava toplinskog fasadnog sustava prema HRN EN 13499 ili jednakovrijednoj normi, na svim dijelovima pročeljnog zida.
- ploče ekspandiranog polistirena pročeljni tip d=14,0 cm, postavljene na osnovni rubni Al profil. Ploče se lijepe policemernim mortom i pričvršćene pričvrsnicama sa širokom glavom 6 kom/m2.
- policemerni mort armiran alkalno-postojanom mrežicom od staklenih vlakana, nanosi se u dva sloja, ukupne debljine do 5,0 mm. 
Sve radove izvesti po uputama proizvođača fasadnog sustava, koristeći materijale, alate i način izvođenja po tehnologiji proizvođača slojeva fasade i projekta fizike zgrade.
U cijeni m2 obuhvatiti obradu svih špaleta, rubova, bridova, postave rubnih profila, završetaka, spojeva, prodora i sl.
Sve komponente se moraju ugraditi od istog proizvođača.
izvedba zaštitno dekorativne akrilne žbuke valjane teksture ( zrno 2 mm) u svemu prema uputama proizvođača.
Podlogu prethodno impregnirati i pripremiti prema uputama proizvođača. U&lt;=25 W/m2K</t>
  </si>
  <si>
    <t>Nabava materijala, izrada i postava toplinskog fasadnog sustava prema HRN EN 13163 ili jednakovrijednoj normi, na svim dijelovima pročeljnog zida. 
( postava u zoni sokla)
- ploče od ekstrudiranog polistirena  hrapave površine d= 5  cm (33 kg/m3) u Ploče su lijepljene policemernim mortom i pričvršćene pričvrsnicama sa širokom glavom.
- policemerni mort armiran alkalno-postojanom mrežicom od staklenih vlakana, nanosi se u dva sloja, ukupne debljine do 5,0 mm. 
Sistem se izvodi na kamenu podlogu koju je prethodno potrebno izravnati reparatur mortom i pripremiti za ljepljenje toplinske izolacije.
Sve radove izvesti po uputama proizvođača fasadnog sustava, koristeći materijale, alate i način izvođenja po tehnologiji proizvođača slojeva fasade.
Sve komponente se moraju ugraditi od istog proizvođača..
Završni sloj mozaik kvarcna zrnca granulacije 2 mm.</t>
  </si>
  <si>
    <t xml:space="preserve">Dobava i postava parne brane na bazi polimer-bitumena sa AL slojem tipa (3 kg/m2 , µ=1.000.000) . Membrana se vari otvorenim plamenom na podlogu pripremljenu sa temeljnim bitumenskim premazom  Sloj parne brane potrebno je dići do visine termo izolacije. Obračun po m2 obrađene površine. </t>
  </si>
  <si>
    <t xml:space="preserve">Dobava i ugradnja termoizolacije -  toplinska izolacija na bazi termički obrađenog poliizocijanurata (PIR) proizvedena sa upjenjivanjem sredstva koje nema potencijal ozona (ODP) i ima niski potencijal globalnog zatopljenja (GWP).Termoizolacija je  toplinske provodljivosti  od 0.022 do 0.026 W/m* . 
</t>
  </si>
  <si>
    <t xml:space="preserve">Dobava i postava hidroizolacije iz sintetičke membrane na bazi FPO-a, armirana poliesterskim pletivom i stabilizirane staklenom mrežicom, UV stabilna, debljine d= 1,5 mm. Membrana mora zadovoljavati klasu Bkrov(t1) prema EN 13501-1 ili jednakovrijednoj normi.Membrane se polažu i mehanički fiksiraju za podlogu, nehrđajućim vijcima s podložnom pločicom . Spojevi se obrađuju toplinskim ili kemijskim putem sa širinom vara od min. 3 cm, preklop 12 cm, u skladu s propisanom tehnologijom od strane proizvođača membrane. Vanjski i unutarnji kutovi se trebaju dodatno ojačati sa gotovim elementima  .Obračun po m2 ugrađenog materijala.                </t>
  </si>
  <si>
    <t xml:space="preserve">Dobava i postava vertikalne hidroizolacije na detalju (zid, nadozid, min. visine 30 cm), iz sintetičke membrane na bazi FPO-a (premium kvalitete fleksibilnih poliolefina ), armirana poliesterskim pletivom i stabilizirane staklenom mrežicom, UV stabilna, debljine d= 1,5 mmMembrana se lijepi na podlogu parapetnog zida / svjetlarnika sa kontaktnim ljepilom ili se mehanički pričvršćuje prema uputama proizvođača materijala. Obračun po m2. </t>
  </si>
  <si>
    <t>Dobava i postava nearmirane hidroizolacijske membrane na bazi mekog TPO-a (termoplastičnog poliolefina) za izradu dodatnog ojačanja detalja na već izvedenim membranama.</t>
  </si>
  <si>
    <t xml:space="preserve">Dobava i montaža slivnika na bazi tvrdog FPO-a s pripadajućom zaštitno/kišnom rešetkom, </t>
  </si>
  <si>
    <t xml:space="preserve">Okomiti dvostruki </t>
  </si>
  <si>
    <t xml:space="preserve">Dobava i postava specijalnih profila od galvaniziranog čeličnog lima 0,6mm laminiranog sa slojem FPO membrane 1,1mm, Dodatno brtvljenje trajnoelastičnim kitom na bazi poliuretana , odgovarajućim temeljnim premazom i PE ispunom za fuge. </t>
  </si>
  <si>
    <t xml:space="preserve">holker </t>
  </si>
  <si>
    <t xml:space="preserve">1) Certifikat sukladan Pravilniku o elektromagnetskoj kompatibilnosti (NN 28/2016)
2) Certifikat sukladan Pravilniku o električnoj opremi namijenjenoj za uporabu unutar određenih naponskih granica (NN 43/2016.)
3) Ponuditelj treba priložiti kataloški materijal iz kojega se mogu iščitati tražene tehničke svjetiljke prema troškovniku i to:
 - snaga svjetiljke
 - radna temperatura svjetiljke
 - cosφ
 - IK otpornost na udarce za zaštitno staklo
 - IP zaštita svjetiljke
 - temperatura boje izvora svjetlosti
 - klasa električne zaštite I                                                                                                              4) ENEC certifikat                                                                                 </t>
  </si>
  <si>
    <r>
      <rPr>
        <sz val="11"/>
        <rFont val="Arial"/>
        <family val="2"/>
      </rPr>
      <t xml:space="preserve">Demontaža postojeće drvene stolarije sa pripadajućim klupčicama, odvoz  na deponij. 
Dobava i ugradnja  vanjskih prozora i vrata od od PVC 5 ili više komornih profila u bijeloj boji,okov prvoklasan. Debljina stakla sistema 82 je 52 mm sa koeficijentom toplinske vrijednosti stakla do Ug=0.5. Koeficijent toplinske vrijednosti okvira iznosi od Uf=1.0 W/(m²K) do Uf=1.1 W/(m²K), dok je koeficijent toplinske provodljivosti prozora od Uw=0.82 m²K do Uw=1.0 m²K.
U cijenu uključiti unutarnju PVC prozorsku klupčicu širine 23 cm i vanjsku klupčicu od al plastificiranog lima r.š. 45 cm, obradu špalete s unutarnje strane i bojanje.
Stolarija prema shemi stolarije.                                       </t>
    </r>
    <r>
      <rPr>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</si>
</sst>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n&quot;"/>
    <numFmt numFmtId="165" formatCode="_-* #,##0.00\ [$kn-41A]_-;\-* #,##0.00\ [$kn-41A]_-;_-* &quot;-&quot;??\ [$kn-41A]_-;_-@_-"/>
  </numFmts>
  <fonts count="41" x14ac:knownFonts="1">
    <font>
      <sz val="11"/>
      <color theme="1"/>
      <name val="Calibri"/>
      <family val="2"/>
      <charset val="238"/>
      <scheme val="minor"/>
    </font>
    <font>
      <sz val="8"/>
      <name val="Arial"/>
      <family val="2"/>
      <charset val="238"/>
    </font>
    <font>
      <b/>
      <sz val="8"/>
      <name val="Arial"/>
      <family val="2"/>
      <charset val="238"/>
    </font>
    <font>
      <sz val="8"/>
      <color indexed="8"/>
      <name val="Arial"/>
      <family val="2"/>
      <charset val="238"/>
    </font>
    <font>
      <sz val="10"/>
      <name val="Arial"/>
      <family val="2"/>
      <charset val="238"/>
    </font>
    <font>
      <sz val="9"/>
      <name val="Arial"/>
      <family val="2"/>
      <charset val="238"/>
    </font>
    <font>
      <b/>
      <sz val="8"/>
      <color indexed="8"/>
      <name val="Arial"/>
      <family val="2"/>
      <charset val="238"/>
    </font>
    <font>
      <sz val="8"/>
      <color rgb="FFFF0000"/>
      <name val="Arial"/>
      <family val="2"/>
      <charset val="238"/>
    </font>
    <font>
      <sz val="8"/>
      <name val="Times New Roman"/>
      <family val="1"/>
      <charset val="238"/>
    </font>
    <font>
      <b/>
      <sz val="12"/>
      <name val="Arial"/>
      <family val="2"/>
      <charset val="238"/>
    </font>
    <font>
      <b/>
      <u/>
      <sz val="8"/>
      <name val="Arial"/>
      <family val="2"/>
      <charset val="238"/>
    </font>
    <font>
      <u/>
      <sz val="8"/>
      <name val="Arial"/>
      <family val="2"/>
      <charset val="238"/>
    </font>
    <font>
      <sz val="6"/>
      <name val="Arial"/>
      <family val="2"/>
      <charset val="238"/>
    </font>
    <font>
      <b/>
      <u/>
      <sz val="9"/>
      <color indexed="8"/>
      <name val="Arial"/>
      <family val="2"/>
      <charset val="238"/>
    </font>
    <font>
      <b/>
      <sz val="9"/>
      <name val="Arial"/>
      <family val="2"/>
      <charset val="238"/>
    </font>
    <font>
      <b/>
      <sz val="9"/>
      <color indexed="8"/>
      <name val="Arial"/>
      <family val="2"/>
      <charset val="238"/>
    </font>
    <font>
      <b/>
      <u/>
      <sz val="9"/>
      <name val="Arial"/>
      <family val="2"/>
      <charset val="238"/>
    </font>
    <font>
      <u/>
      <sz val="9"/>
      <name val="Arial"/>
      <family val="2"/>
      <charset val="238"/>
    </font>
    <font>
      <b/>
      <sz val="8"/>
      <color indexed="81"/>
      <name val="Segoe UI"/>
      <family val="2"/>
      <charset val="238"/>
    </font>
    <font>
      <b/>
      <sz val="12"/>
      <name val="Arial"/>
      <family val="2"/>
    </font>
    <font>
      <sz val="12"/>
      <name val="Arial"/>
      <family val="2"/>
    </font>
    <font>
      <sz val="12"/>
      <name val="Arial"/>
      <family val="2"/>
      <charset val="238"/>
    </font>
    <font>
      <sz val="18"/>
      <name val="Arial"/>
      <family val="2"/>
    </font>
    <font>
      <b/>
      <sz val="14"/>
      <name val="Arial"/>
      <family val="2"/>
      <charset val="238"/>
    </font>
    <font>
      <sz val="11"/>
      <name val="Arial"/>
      <family val="2"/>
      <charset val="238"/>
    </font>
    <font>
      <b/>
      <sz val="10"/>
      <name val="Arial"/>
      <family val="2"/>
      <charset val="238"/>
    </font>
    <font>
      <sz val="9"/>
      <name val="Arial"/>
      <family val="2"/>
    </font>
    <font>
      <b/>
      <sz val="14"/>
      <name val="Arial"/>
      <family val="2"/>
    </font>
    <font>
      <sz val="10"/>
      <name val="Arial"/>
      <family val="2"/>
    </font>
    <font>
      <sz val="11"/>
      <name val="Arial"/>
      <family val="2"/>
    </font>
    <font>
      <b/>
      <sz val="11"/>
      <name val="Arial"/>
      <family val="2"/>
    </font>
    <font>
      <sz val="14"/>
      <name val="Arial"/>
      <family val="2"/>
    </font>
    <font>
      <sz val="12"/>
      <name val="Calibri"/>
      <family val="2"/>
      <charset val="238"/>
      <scheme val="minor"/>
    </font>
    <font>
      <sz val="10"/>
      <name val="Arial"/>
      <family val="2"/>
      <charset val="1"/>
    </font>
    <font>
      <sz val="11"/>
      <name val="Arial"/>
      <family val="2"/>
      <charset val="1"/>
    </font>
    <font>
      <b/>
      <sz val="12"/>
      <name val="Calibri"/>
      <family val="2"/>
      <charset val="238"/>
      <scheme val="minor"/>
    </font>
    <font>
      <b/>
      <sz val="26"/>
      <name val="Calibri"/>
      <family val="2"/>
      <charset val="238"/>
      <scheme val="minor"/>
    </font>
    <font>
      <sz val="22"/>
      <name val="Calibri"/>
      <family val="2"/>
      <charset val="238"/>
      <scheme val="minor"/>
    </font>
    <font>
      <sz val="11"/>
      <name val="Calibri"/>
      <family val="2"/>
      <charset val="238"/>
      <scheme val="minor"/>
    </font>
    <font>
      <b/>
      <sz val="14"/>
      <name val="Calibri"/>
      <family val="2"/>
      <charset val="238"/>
      <scheme val="minor"/>
    </font>
    <font>
      <sz val="26"/>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thick">
        <color indexed="64"/>
      </right>
      <top style="medium">
        <color indexed="64"/>
      </top>
      <bottom/>
      <diagonal/>
    </border>
    <border>
      <left/>
      <right style="thick">
        <color indexed="64"/>
      </right>
      <top/>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indexed="64"/>
      </bottom>
      <diagonal/>
    </border>
    <border>
      <left style="thick">
        <color indexed="64"/>
      </left>
      <right style="thick">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medium">
        <color indexed="64"/>
      </left>
      <right/>
      <top/>
      <bottom/>
      <diagonal/>
    </border>
    <border>
      <left/>
      <right style="medium">
        <color indexed="64"/>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diagonal/>
    </border>
    <border>
      <left style="thick">
        <color indexed="64"/>
      </left>
      <right style="thin">
        <color indexed="64"/>
      </right>
      <top style="thick">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s>
  <cellStyleXfs count="2">
    <xf numFmtId="0" fontId="0" fillId="0" borderId="0"/>
    <xf numFmtId="0" fontId="4" fillId="0" borderId="0"/>
  </cellStyleXfs>
  <cellXfs count="540">
    <xf numFmtId="0" fontId="0" fillId="0" borderId="0" xfId="0"/>
    <xf numFmtId="0" fontId="3" fillId="0" borderId="0" xfId="0" applyFont="1" applyAlignment="1">
      <alignment vertical="top"/>
    </xf>
    <xf numFmtId="4" fontId="1" fillId="0" borderId="8" xfId="0" applyNumberFormat="1" applyFont="1" applyFill="1" applyBorder="1" applyAlignment="1">
      <alignment horizontal="center" vertical="top" wrapText="1"/>
    </xf>
    <xf numFmtId="4" fontId="1" fillId="0" borderId="10" xfId="0" applyNumberFormat="1" applyFont="1" applyFill="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Border="1" applyAlignment="1">
      <alignment horizontal="center"/>
    </xf>
    <xf numFmtId="4" fontId="1" fillId="0" borderId="0" xfId="0" applyNumberFormat="1" applyFont="1" applyFill="1" applyBorder="1" applyAlignment="1">
      <alignment horizontal="center" vertical="top" wrapText="1"/>
    </xf>
    <xf numFmtId="164" fontId="1" fillId="0" borderId="0" xfId="0" applyNumberFormat="1" applyFont="1" applyBorder="1" applyAlignment="1">
      <alignment horizontal="center" vertical="top" wrapText="1"/>
    </xf>
    <xf numFmtId="0" fontId="1" fillId="0" borderId="15" xfId="0" applyFont="1" applyFill="1" applyBorder="1" applyAlignment="1"/>
    <xf numFmtId="0" fontId="5" fillId="2" borderId="15" xfId="0" applyFont="1" applyFill="1" applyBorder="1" applyAlignment="1">
      <alignment vertical="top" wrapText="1"/>
    </xf>
    <xf numFmtId="0" fontId="7" fillId="0" borderId="0" xfId="0" applyFont="1" applyAlignment="1">
      <alignment vertical="top"/>
    </xf>
    <xf numFmtId="0" fontId="1" fillId="0" borderId="0" xfId="0" applyFont="1" applyBorder="1" applyAlignment="1">
      <alignment horizontal="justify" vertical="top" wrapText="1"/>
    </xf>
    <xf numFmtId="0" fontId="1" fillId="0" borderId="20" xfId="0" applyFont="1" applyBorder="1" applyAlignment="1">
      <alignment horizontal="center" vertical="top" wrapText="1"/>
    </xf>
    <xf numFmtId="0" fontId="6" fillId="0" borderId="21" xfId="0" applyFont="1" applyBorder="1" applyAlignment="1">
      <alignment horizontal="justify" vertical="top" wrapText="1"/>
    </xf>
    <xf numFmtId="0" fontId="1" fillId="0" borderId="21" xfId="0" applyFont="1" applyBorder="1" applyAlignment="1">
      <alignment horizontal="center" vertical="top" wrapText="1"/>
    </xf>
    <xf numFmtId="4" fontId="1" fillId="0" borderId="21" xfId="0" applyNumberFormat="1" applyFont="1" applyFill="1" applyBorder="1" applyAlignment="1">
      <alignment horizontal="center" vertical="top" wrapText="1"/>
    </xf>
    <xf numFmtId="164" fontId="2" fillId="0" borderId="22" xfId="0" applyNumberFormat="1" applyFont="1" applyBorder="1" applyAlignment="1">
      <alignment horizontal="center"/>
    </xf>
    <xf numFmtId="0" fontId="1" fillId="0" borderId="0" xfId="0" applyFont="1" applyAlignment="1">
      <alignment horizontal="center" vertical="top" wrapText="1"/>
    </xf>
    <xf numFmtId="0" fontId="1" fillId="0" borderId="23" xfId="0" applyFont="1" applyBorder="1" applyAlignment="1">
      <alignment horizontal="center" vertical="top" wrapText="1"/>
    </xf>
    <xf numFmtId="0" fontId="1" fillId="0" borderId="24" xfId="0" applyFont="1" applyBorder="1" applyAlignment="1">
      <alignment horizontal="center" vertical="top" wrapText="1"/>
    </xf>
    <xf numFmtId="0" fontId="1" fillId="0" borderId="9" xfId="0" applyFont="1" applyBorder="1" applyAlignment="1">
      <alignment horizontal="center" vertical="top" wrapText="1"/>
    </xf>
    <xf numFmtId="0" fontId="1" fillId="0" borderId="25" xfId="0" applyFont="1" applyBorder="1" applyAlignment="1">
      <alignment horizontal="center" vertical="top" wrapText="1"/>
    </xf>
    <xf numFmtId="0" fontId="1" fillId="0" borderId="26" xfId="0" applyFont="1" applyBorder="1" applyAlignment="1">
      <alignment horizontal="center" vertical="top" wrapText="1"/>
    </xf>
    <xf numFmtId="0" fontId="1" fillId="0" borderId="26" xfId="0" applyFont="1" applyBorder="1" applyAlignment="1">
      <alignment horizontal="center"/>
    </xf>
    <xf numFmtId="4" fontId="1" fillId="0" borderId="26" xfId="0" applyNumberFormat="1" applyFont="1" applyFill="1" applyBorder="1" applyAlignment="1">
      <alignment horizontal="center" vertical="top" wrapText="1"/>
    </xf>
    <xf numFmtId="164" fontId="1" fillId="0" borderId="27" xfId="0" applyNumberFormat="1" applyFont="1" applyBorder="1" applyAlignment="1">
      <alignment horizontal="center" vertical="top" wrapText="1"/>
    </xf>
    <xf numFmtId="0" fontId="1" fillId="0" borderId="21" xfId="0" applyFont="1" applyBorder="1" applyAlignment="1">
      <alignment vertical="justify"/>
    </xf>
    <xf numFmtId="164" fontId="1" fillId="0" borderId="22" xfId="0" applyNumberFormat="1" applyFont="1" applyBorder="1" applyAlignment="1">
      <alignment horizontal="center" vertical="top" wrapText="1"/>
    </xf>
    <xf numFmtId="0" fontId="1" fillId="0" borderId="0" xfId="0" applyFont="1" applyBorder="1" applyAlignment="1">
      <alignment vertical="top" wrapText="1"/>
    </xf>
    <xf numFmtId="164" fontId="3" fillId="0" borderId="0" xfId="0" applyNumberFormat="1" applyFont="1" applyAlignment="1">
      <alignment vertical="top"/>
    </xf>
    <xf numFmtId="0" fontId="1" fillId="0" borderId="0" xfId="0" applyFont="1" applyBorder="1" applyAlignment="1">
      <alignment vertical="justify"/>
    </xf>
    <xf numFmtId="0" fontId="1" fillId="0" borderId="2" xfId="0" applyFont="1" applyBorder="1" applyAlignment="1">
      <alignment horizontal="justify" vertical="top" wrapText="1"/>
    </xf>
    <xf numFmtId="0" fontId="1" fillId="0" borderId="2" xfId="0" applyFont="1" applyBorder="1" applyAlignment="1">
      <alignment vertical="top" wrapText="1"/>
    </xf>
    <xf numFmtId="0" fontId="3" fillId="0" borderId="2" xfId="0" applyFont="1" applyBorder="1" applyAlignment="1">
      <alignment vertical="top" wrapText="1"/>
    </xf>
    <xf numFmtId="4" fontId="3" fillId="0" borderId="2" xfId="0" applyNumberFormat="1" applyFont="1" applyFill="1" applyBorder="1" applyAlignment="1">
      <alignment vertical="top" wrapText="1"/>
    </xf>
    <xf numFmtId="164" fontId="3" fillId="0" borderId="3" xfId="0" applyNumberFormat="1" applyFont="1" applyBorder="1" applyAlignment="1">
      <alignment horizontal="center" vertical="top" wrapText="1"/>
    </xf>
    <xf numFmtId="0" fontId="3" fillId="0" borderId="0" xfId="0" applyFont="1" applyBorder="1" applyAlignment="1">
      <alignment vertical="top" wrapText="1"/>
    </xf>
    <xf numFmtId="4" fontId="3" fillId="0" borderId="0" xfId="0" applyNumberFormat="1" applyFont="1" applyFill="1" applyBorder="1" applyAlignment="1">
      <alignment vertical="top" wrapText="1"/>
    </xf>
    <xf numFmtId="164" fontId="3" fillId="0" borderId="29" xfId="0" applyNumberFormat="1" applyFont="1" applyBorder="1" applyAlignment="1">
      <alignment horizontal="center" vertical="top" wrapText="1"/>
    </xf>
    <xf numFmtId="10" fontId="3" fillId="0" borderId="0" xfId="0" applyNumberFormat="1" applyFont="1" applyBorder="1" applyAlignment="1">
      <alignment horizontal="center" vertical="top" wrapText="1"/>
    </xf>
    <xf numFmtId="164" fontId="1" fillId="0" borderId="29" xfId="0" applyNumberFormat="1" applyFont="1" applyBorder="1" applyAlignment="1">
      <alignment horizontal="center" vertical="top" wrapText="1"/>
    </xf>
    <xf numFmtId="0" fontId="1" fillId="0" borderId="5" xfId="0" applyFont="1" applyBorder="1" applyAlignment="1">
      <alignment horizontal="justify" vertical="top" wrapText="1"/>
    </xf>
    <xf numFmtId="0" fontId="1" fillId="0" borderId="5" xfId="0" applyFont="1" applyBorder="1" applyAlignment="1">
      <alignment vertical="top" wrapText="1"/>
    </xf>
    <xf numFmtId="0" fontId="3" fillId="0" borderId="5" xfId="0" applyFont="1" applyBorder="1" applyAlignment="1">
      <alignment vertical="top" wrapText="1"/>
    </xf>
    <xf numFmtId="4" fontId="3" fillId="0" borderId="5" xfId="0" applyNumberFormat="1" applyFont="1" applyFill="1" applyBorder="1" applyAlignment="1">
      <alignment vertical="top" wrapText="1"/>
    </xf>
    <xf numFmtId="164" fontId="3" fillId="0" borderId="6" xfId="0" applyNumberFormat="1" applyFont="1" applyBorder="1" applyAlignment="1">
      <alignment horizontal="center" vertical="top" wrapText="1"/>
    </xf>
    <xf numFmtId="0" fontId="3" fillId="0" borderId="21" xfId="0" applyFont="1" applyBorder="1" applyAlignment="1">
      <alignment wrapText="1"/>
    </xf>
    <xf numFmtId="0" fontId="2" fillId="0" borderId="21" xfId="0" applyFont="1" applyBorder="1" applyAlignment="1">
      <alignment horizontal="justify" vertical="top" wrapText="1"/>
    </xf>
    <xf numFmtId="164" fontId="2" fillId="0" borderId="22" xfId="0" applyNumberFormat="1" applyFont="1" applyBorder="1" applyAlignment="1">
      <alignment horizontal="center" vertical="top" wrapText="1"/>
    </xf>
    <xf numFmtId="0" fontId="1" fillId="0" borderId="0" xfId="0" applyFont="1" applyAlignment="1">
      <alignment horizontal="justify" vertical="top" wrapText="1"/>
    </xf>
    <xf numFmtId="4" fontId="1" fillId="0" borderId="0" xfId="0" applyNumberFormat="1" applyFont="1" applyFill="1" applyAlignment="1">
      <alignment horizontal="center" vertical="top" wrapText="1"/>
    </xf>
    <xf numFmtId="164" fontId="1" fillId="0" borderId="0" xfId="0" applyNumberFormat="1" applyFont="1" applyAlignment="1">
      <alignment horizontal="center" vertical="top" wrapText="1"/>
    </xf>
    <xf numFmtId="0" fontId="2" fillId="0" borderId="0" xfId="0" applyFont="1" applyBorder="1" applyAlignment="1">
      <alignment horizontal="justify" vertical="top" wrapText="1"/>
    </xf>
    <xf numFmtId="0" fontId="1" fillId="0" borderId="30" xfId="0" applyFont="1" applyBorder="1" applyAlignment="1">
      <alignment horizontal="center" vertical="top" wrapText="1"/>
    </xf>
    <xf numFmtId="0" fontId="1" fillId="0" borderId="31" xfId="0" applyFont="1" applyBorder="1" applyAlignment="1">
      <alignment horizontal="justify" vertical="top" wrapText="1"/>
    </xf>
    <xf numFmtId="0" fontId="1" fillId="0" borderId="31" xfId="0" applyFont="1" applyBorder="1" applyAlignment="1">
      <alignment horizontal="center" vertical="top" wrapText="1"/>
    </xf>
    <xf numFmtId="4" fontId="1" fillId="0" borderId="31" xfId="0" applyNumberFormat="1" applyFont="1" applyFill="1" applyBorder="1" applyAlignment="1">
      <alignment horizontal="center" vertical="top" wrapText="1"/>
    </xf>
    <xf numFmtId="164" fontId="1" fillId="0" borderId="32" xfId="0" applyNumberFormat="1" applyFont="1" applyBorder="1" applyAlignment="1">
      <alignment horizontal="center" vertical="top" wrapText="1"/>
    </xf>
    <xf numFmtId="0" fontId="1" fillId="0" borderId="33" xfId="0" applyFont="1" applyBorder="1" applyAlignment="1">
      <alignment horizontal="center" vertical="top" wrapText="1"/>
    </xf>
    <xf numFmtId="0" fontId="1" fillId="0" borderId="34" xfId="0" applyFont="1" applyBorder="1" applyAlignment="1">
      <alignment horizontal="justify" vertical="top" wrapText="1"/>
    </xf>
    <xf numFmtId="0" fontId="1" fillId="0" borderId="34" xfId="0" applyFont="1" applyBorder="1" applyAlignment="1">
      <alignment horizontal="center" vertical="top" wrapText="1"/>
    </xf>
    <xf numFmtId="4" fontId="1" fillId="0" borderId="34" xfId="0" applyNumberFormat="1" applyFont="1" applyFill="1" applyBorder="1" applyAlignment="1">
      <alignment horizontal="center" vertical="top" wrapText="1"/>
    </xf>
    <xf numFmtId="164" fontId="1" fillId="0" borderId="35" xfId="0" applyNumberFormat="1" applyFont="1" applyBorder="1" applyAlignment="1">
      <alignment horizontal="center" vertical="top" wrapText="1"/>
    </xf>
    <xf numFmtId="164" fontId="2" fillId="0" borderId="35" xfId="0" applyNumberFormat="1" applyFont="1" applyFill="1" applyBorder="1" applyAlignment="1">
      <alignment horizontal="center" vertical="top" wrapText="1"/>
    </xf>
    <xf numFmtId="0" fontId="1" fillId="0" borderId="36" xfId="0" applyFont="1" applyBorder="1" applyAlignment="1">
      <alignment horizontal="center" vertical="top" wrapText="1"/>
    </xf>
    <xf numFmtId="0" fontId="1" fillId="0" borderId="37" xfId="0" applyFont="1" applyBorder="1" applyAlignment="1">
      <alignment horizontal="justify" vertical="top" wrapText="1"/>
    </xf>
    <xf numFmtId="0" fontId="1" fillId="0" borderId="37" xfId="0" applyFont="1" applyBorder="1" applyAlignment="1">
      <alignment horizontal="center" vertical="top" wrapText="1"/>
    </xf>
    <xf numFmtId="4" fontId="1" fillId="0" borderId="37" xfId="0" applyNumberFormat="1" applyFont="1" applyFill="1" applyBorder="1" applyAlignment="1">
      <alignment horizontal="center" vertical="top" wrapText="1"/>
    </xf>
    <xf numFmtId="164" fontId="2" fillId="0" borderId="38" xfId="0" applyNumberFormat="1" applyFont="1" applyBorder="1" applyAlignment="1">
      <alignment horizontal="center" vertical="top" wrapText="1"/>
    </xf>
    <xf numFmtId="0" fontId="1" fillId="0" borderId="0" xfId="0" applyFont="1" applyAlignment="1">
      <alignment horizontal="center"/>
    </xf>
    <xf numFmtId="0" fontId="1" fillId="0" borderId="0" xfId="0" applyFont="1" applyAlignment="1">
      <alignment vertical="top"/>
    </xf>
    <xf numFmtId="4" fontId="1" fillId="0" borderId="0" xfId="0" applyNumberFormat="1" applyFont="1" applyFill="1" applyAlignment="1">
      <alignment horizontal="center"/>
    </xf>
    <xf numFmtId="164" fontId="1" fillId="0" borderId="0" xfId="0" applyNumberFormat="1" applyFont="1" applyAlignment="1">
      <alignment horizontal="center"/>
    </xf>
    <xf numFmtId="0" fontId="1" fillId="0" borderId="44" xfId="0" applyFont="1" applyFill="1" applyBorder="1" applyAlignment="1"/>
    <xf numFmtId="0" fontId="9" fillId="0" borderId="40" xfId="0" applyFont="1" applyFill="1" applyBorder="1" applyAlignment="1" applyProtection="1">
      <alignment horizontal="center" vertical="center"/>
      <protection locked="0"/>
    </xf>
    <xf numFmtId="0" fontId="1" fillId="0" borderId="0" xfId="0" applyFont="1" applyFill="1" applyAlignment="1"/>
    <xf numFmtId="0" fontId="1" fillId="0" borderId="46" xfId="0" applyFont="1" applyFill="1" applyBorder="1" applyAlignment="1" applyProtection="1">
      <alignment vertical="distributed"/>
      <protection locked="0"/>
    </xf>
    <xf numFmtId="0" fontId="2" fillId="0" borderId="47" xfId="0" applyFont="1" applyFill="1" applyBorder="1" applyAlignment="1" applyProtection="1">
      <alignment horizontal="center" vertical="distributed"/>
      <protection locked="0"/>
    </xf>
    <xf numFmtId="0" fontId="10" fillId="0" borderId="47" xfId="0" applyFont="1" applyFill="1" applyBorder="1" applyAlignment="1" applyProtection="1">
      <alignment vertical="distributed"/>
      <protection locked="0"/>
    </xf>
    <xf numFmtId="0" fontId="2" fillId="0" borderId="47" xfId="0" applyFont="1" applyBorder="1" applyAlignment="1">
      <alignment horizontal="center" vertical="distributed"/>
    </xf>
    <xf numFmtId="0" fontId="2" fillId="0" borderId="47" xfId="0" applyFont="1" applyFill="1" applyBorder="1" applyAlignment="1">
      <alignment horizontal="center" vertical="distributed"/>
    </xf>
    <xf numFmtId="0" fontId="2" fillId="0" borderId="48" xfId="0" applyFont="1" applyFill="1" applyBorder="1" applyAlignment="1" applyProtection="1">
      <alignment horizontal="center" vertical="justify" textRotation="90"/>
    </xf>
    <xf numFmtId="0" fontId="1" fillId="0" borderId="49" xfId="0" applyFont="1" applyFill="1" applyBorder="1" applyAlignment="1" applyProtection="1">
      <alignment vertical="distributed"/>
      <protection locked="0"/>
    </xf>
    <xf numFmtId="0" fontId="11" fillId="0" borderId="50" xfId="0" applyFont="1" applyFill="1" applyBorder="1" applyAlignment="1" applyProtection="1">
      <alignment vertical="distributed"/>
      <protection locked="0"/>
    </xf>
    <xf numFmtId="0" fontId="2" fillId="0" borderId="51" xfId="0" applyFont="1" applyFill="1" applyBorder="1" applyAlignment="1" applyProtection="1">
      <alignment horizontal="center" vertical="distributed"/>
      <protection locked="0"/>
    </xf>
    <xf numFmtId="0" fontId="2" fillId="0" borderId="52" xfId="0" applyFont="1" applyFill="1" applyBorder="1" applyAlignment="1" applyProtection="1">
      <alignment horizontal="center" textRotation="90" wrapText="1"/>
    </xf>
    <xf numFmtId="0" fontId="1" fillId="0" borderId="0" xfId="0" applyFont="1" applyFill="1" applyAlignment="1">
      <alignment vertical="distributed"/>
    </xf>
    <xf numFmtId="0" fontId="1" fillId="0" borderId="53" xfId="0" applyFont="1" applyFill="1" applyBorder="1" applyAlignment="1"/>
    <xf numFmtId="0" fontId="1" fillId="0" borderId="15" xfId="0" applyFont="1" applyFill="1" applyBorder="1" applyAlignment="1" applyProtection="1">
      <alignment horizontal="center"/>
      <protection locked="0"/>
    </xf>
    <xf numFmtId="0" fontId="5" fillId="0" borderId="15" xfId="0" applyFont="1" applyFill="1" applyBorder="1" applyAlignment="1" applyProtection="1">
      <alignment horizontal="center"/>
      <protection locked="0"/>
    </xf>
    <xf numFmtId="0" fontId="10" fillId="0" borderId="54" xfId="0" applyFont="1" applyFill="1" applyBorder="1" applyAlignment="1" applyProtection="1">
      <alignment horizontal="center" vertical="justify" textRotation="90"/>
    </xf>
    <xf numFmtId="0" fontId="1" fillId="0" borderId="55" xfId="0" applyFont="1" applyFill="1" applyBorder="1" applyAlignment="1" applyProtection="1">
      <alignment horizontal="center"/>
      <protection locked="0"/>
    </xf>
    <xf numFmtId="0" fontId="5" fillId="0" borderId="56" xfId="0" applyFont="1" applyFill="1" applyBorder="1" applyAlignment="1" applyProtection="1">
      <alignment horizontal="center"/>
      <protection locked="0"/>
    </xf>
    <xf numFmtId="0" fontId="2" fillId="0" borderId="54" xfId="0" applyFont="1" applyFill="1" applyBorder="1" applyAlignment="1" applyProtection="1">
      <alignment horizontal="center" textRotation="90"/>
    </xf>
    <xf numFmtId="0" fontId="1" fillId="0" borderId="55" xfId="0" applyFont="1" applyFill="1" applyBorder="1" applyAlignment="1" applyProtection="1">
      <alignment horizontal="center"/>
    </xf>
    <xf numFmtId="0" fontId="1" fillId="0" borderId="15" xfId="0" applyFont="1" applyFill="1" applyBorder="1" applyAlignment="1" applyProtection="1">
      <alignment horizontal="center"/>
    </xf>
    <xf numFmtId="0" fontId="1" fillId="0" borderId="57" xfId="0" applyFont="1" applyFill="1" applyBorder="1" applyAlignment="1"/>
    <xf numFmtId="0" fontId="1" fillId="0" borderId="58" xfId="0" applyFont="1" applyFill="1" applyBorder="1" applyAlignment="1"/>
    <xf numFmtId="0" fontId="1" fillId="0" borderId="58" xfId="0" applyFont="1" applyFill="1" applyBorder="1" applyAlignment="1" applyProtection="1">
      <alignment horizontal="center"/>
      <protection locked="0"/>
    </xf>
    <xf numFmtId="0" fontId="12" fillId="0" borderId="58" xfId="0" applyFont="1" applyFill="1" applyBorder="1" applyAlignment="1" applyProtection="1">
      <alignment horizontal="center"/>
    </xf>
    <xf numFmtId="0" fontId="10" fillId="0" borderId="59" xfId="0" applyFont="1" applyFill="1" applyBorder="1" applyAlignment="1" applyProtection="1">
      <alignment horizontal="center" vertical="justify" textRotation="90"/>
    </xf>
    <xf numFmtId="0" fontId="1" fillId="0" borderId="60" xfId="0" applyFont="1" applyFill="1" applyBorder="1" applyAlignment="1"/>
    <xf numFmtId="0" fontId="1" fillId="0" borderId="61" xfId="0" applyFont="1" applyFill="1" applyBorder="1" applyAlignment="1" applyProtection="1">
      <alignment horizontal="center"/>
      <protection locked="0"/>
    </xf>
    <xf numFmtId="0" fontId="12" fillId="0" borderId="61" xfId="0" applyFont="1" applyFill="1" applyBorder="1" applyAlignment="1" applyProtection="1">
      <alignment horizontal="center"/>
    </xf>
    <xf numFmtId="0" fontId="2" fillId="0" borderId="59" xfId="0" applyFont="1" applyFill="1" applyBorder="1" applyAlignment="1" applyProtection="1">
      <alignment horizontal="center" textRotation="90"/>
    </xf>
    <xf numFmtId="0" fontId="1" fillId="3" borderId="49" xfId="0" applyFont="1" applyFill="1" applyBorder="1" applyAlignment="1" applyProtection="1">
      <alignment horizontal="center"/>
      <protection locked="0"/>
    </xf>
    <xf numFmtId="0" fontId="2" fillId="3" borderId="62" xfId="0" applyFont="1" applyFill="1" applyBorder="1" applyAlignment="1" applyProtection="1">
      <alignment horizontal="center"/>
      <protection locked="0"/>
    </xf>
    <xf numFmtId="0" fontId="1" fillId="3" borderId="63" xfId="0" applyFont="1" applyFill="1" applyBorder="1" applyAlignment="1" applyProtection="1">
      <alignment horizontal="center"/>
      <protection locked="0"/>
    </xf>
    <xf numFmtId="0" fontId="10" fillId="3" borderId="52" xfId="0" applyFont="1" applyFill="1" applyBorder="1" applyAlignment="1" applyProtection="1">
      <alignment horizontal="center" vertical="justify" textRotation="90"/>
    </xf>
    <xf numFmtId="0" fontId="1" fillId="3" borderId="64" xfId="0" applyFont="1" applyFill="1" applyBorder="1" applyAlignment="1" applyProtection="1">
      <alignment horizontal="center"/>
      <protection locked="0"/>
    </xf>
    <xf numFmtId="0" fontId="2" fillId="3" borderId="63" xfId="0" applyFont="1" applyFill="1" applyBorder="1" applyAlignment="1" applyProtection="1">
      <alignment horizontal="center"/>
      <protection locked="0"/>
    </xf>
    <xf numFmtId="0" fontId="2" fillId="3" borderId="52" xfId="0" applyFont="1" applyFill="1" applyBorder="1" applyAlignment="1" applyProtection="1">
      <alignment horizontal="center" textRotation="90"/>
    </xf>
    <xf numFmtId="0" fontId="1" fillId="3" borderId="0" xfId="0" applyFont="1" applyFill="1" applyAlignment="1"/>
    <xf numFmtId="0" fontId="1" fillId="4" borderId="65" xfId="0" applyFont="1" applyFill="1" applyBorder="1" applyAlignment="1" applyProtection="1">
      <alignment horizontal="center"/>
      <protection locked="0"/>
    </xf>
    <xf numFmtId="0" fontId="2" fillId="4" borderId="51" xfId="0" applyFont="1" applyFill="1" applyBorder="1" applyAlignment="1" applyProtection="1">
      <alignment horizontal="center" textRotation="90"/>
      <protection locked="0"/>
    </xf>
    <xf numFmtId="0" fontId="2" fillId="4" borderId="15" xfId="0" applyFont="1" applyFill="1" applyBorder="1" applyAlignment="1" applyProtection="1">
      <alignment horizontal="center"/>
      <protection locked="0"/>
    </xf>
    <xf numFmtId="0" fontId="10" fillId="4" borderId="54" xfId="0" applyFont="1" applyFill="1" applyBorder="1" applyAlignment="1" applyProtection="1">
      <alignment horizontal="center" vertical="justify" textRotation="90"/>
    </xf>
    <xf numFmtId="0" fontId="2" fillId="4" borderId="55" xfId="0" applyFont="1" applyFill="1" applyBorder="1" applyAlignment="1" applyProtection="1">
      <alignment horizontal="center"/>
      <protection locked="0"/>
    </xf>
    <xf numFmtId="9" fontId="2" fillId="4" borderId="15" xfId="0" applyNumberFormat="1" applyFont="1" applyFill="1" applyBorder="1" applyAlignment="1" applyProtection="1">
      <alignment horizontal="center"/>
      <protection locked="0"/>
    </xf>
    <xf numFmtId="0" fontId="2" fillId="4" borderId="54" xfId="0" applyFont="1" applyFill="1" applyBorder="1" applyAlignment="1" applyProtection="1">
      <alignment horizontal="center" textRotation="90"/>
    </xf>
    <xf numFmtId="0" fontId="2" fillId="4" borderId="0" xfId="0" applyFont="1" applyFill="1" applyAlignment="1"/>
    <xf numFmtId="0" fontId="1" fillId="4" borderId="66" xfId="0" applyFont="1" applyFill="1" applyBorder="1" applyAlignment="1" applyProtection="1">
      <alignment horizontal="center"/>
      <protection locked="0"/>
    </xf>
    <xf numFmtId="0" fontId="2" fillId="4" borderId="67" xfId="0" applyFont="1" applyFill="1" applyBorder="1" applyAlignment="1" applyProtection="1">
      <alignment horizontal="center" textRotation="90"/>
      <protection locked="0"/>
    </xf>
    <xf numFmtId="0" fontId="2" fillId="4" borderId="68" xfId="0" applyFont="1" applyFill="1" applyBorder="1" applyAlignment="1" applyProtection="1">
      <alignment horizontal="center"/>
      <protection locked="0"/>
    </xf>
    <xf numFmtId="0" fontId="10" fillId="4" borderId="69" xfId="0" applyFont="1" applyFill="1" applyBorder="1" applyAlignment="1" applyProtection="1">
      <alignment horizontal="center" vertical="justify" textRotation="90"/>
    </xf>
    <xf numFmtId="0" fontId="2" fillId="4" borderId="70" xfId="0" applyFont="1" applyFill="1" applyBorder="1" applyAlignment="1" applyProtection="1">
      <alignment horizontal="center"/>
      <protection locked="0"/>
    </xf>
    <xf numFmtId="3" fontId="2" fillId="4" borderId="68" xfId="0" applyNumberFormat="1" applyFont="1" applyFill="1" applyBorder="1" applyAlignment="1" applyProtection="1">
      <alignment horizontal="center"/>
      <protection locked="0"/>
    </xf>
    <xf numFmtId="0" fontId="2" fillId="4" borderId="69" xfId="0" applyFont="1" applyFill="1" applyBorder="1" applyAlignment="1" applyProtection="1">
      <alignment horizontal="center" textRotation="90"/>
    </xf>
    <xf numFmtId="0" fontId="1" fillId="0" borderId="46" xfId="0" quotePrefix="1" applyFont="1" applyFill="1" applyBorder="1" applyAlignment="1" applyProtection="1">
      <alignment horizontal="center"/>
      <protection locked="0"/>
    </xf>
    <xf numFmtId="0" fontId="1" fillId="0" borderId="47" xfId="0" quotePrefix="1" applyFont="1" applyFill="1" applyBorder="1" applyAlignment="1" applyProtection="1">
      <alignment horizontal="center"/>
      <protection locked="0"/>
    </xf>
    <xf numFmtId="0" fontId="5" fillId="0" borderId="47" xfId="0" applyFont="1" applyFill="1" applyBorder="1" applyAlignment="1" applyProtection="1">
      <alignment horizontal="center"/>
      <protection locked="0"/>
    </xf>
    <xf numFmtId="0" fontId="1" fillId="0" borderId="47" xfId="0" applyFont="1" applyFill="1" applyBorder="1" applyAlignment="1" applyProtection="1">
      <alignment horizontal="center"/>
      <protection locked="0"/>
    </xf>
    <xf numFmtId="1" fontId="1" fillId="0" borderId="47" xfId="0" applyNumberFormat="1" applyFont="1" applyFill="1" applyBorder="1" applyAlignment="1" applyProtection="1">
      <alignment horizontal="center"/>
      <protection locked="0"/>
    </xf>
    <xf numFmtId="0" fontId="13" fillId="0" borderId="71" xfId="0" applyFont="1" applyFill="1" applyBorder="1" applyAlignment="1" applyProtection="1">
      <alignment horizontal="center"/>
    </xf>
    <xf numFmtId="0" fontId="1" fillId="0" borderId="46" xfId="0" quotePrefix="1" applyNumberFormat="1" applyFont="1" applyFill="1" applyBorder="1" applyAlignment="1" applyProtection="1">
      <alignment horizontal="center"/>
      <protection locked="0"/>
    </xf>
    <xf numFmtId="0" fontId="1" fillId="0" borderId="63" xfId="0" applyFont="1" applyFill="1" applyBorder="1" applyAlignment="1" applyProtection="1">
      <alignment horizontal="center"/>
      <protection locked="0"/>
    </xf>
    <xf numFmtId="0" fontId="2" fillId="0" borderId="71" xfId="0" applyFont="1" applyFill="1" applyBorder="1" applyAlignment="1" applyProtection="1">
      <alignment horizontal="center"/>
      <protection locked="0"/>
    </xf>
    <xf numFmtId="0" fontId="1" fillId="0" borderId="0" xfId="0" applyFont="1" applyFill="1" applyAlignment="1" applyProtection="1">
      <protection locked="0"/>
    </xf>
    <xf numFmtId="0" fontId="2" fillId="0" borderId="54" xfId="0" applyFont="1" applyFill="1" applyBorder="1" applyAlignment="1" applyProtection="1">
      <alignment horizontal="center"/>
      <protection locked="0"/>
    </xf>
    <xf numFmtId="1" fontId="1" fillId="0" borderId="15" xfId="0" applyNumberFormat="1" applyFont="1" applyFill="1" applyBorder="1" applyAlignment="1" applyProtection="1">
      <alignment horizontal="center"/>
      <protection locked="0"/>
    </xf>
    <xf numFmtId="0" fontId="5" fillId="0" borderId="15" xfId="0" applyFont="1" applyFill="1" applyBorder="1" applyAlignment="1" applyProtection="1">
      <alignment horizontal="center" vertical="justify"/>
      <protection locked="0"/>
    </xf>
    <xf numFmtId="0" fontId="5" fillId="0" borderId="15" xfId="0" applyFont="1" applyFill="1" applyBorder="1" applyAlignment="1" applyProtection="1">
      <alignment horizontal="center" vertical="center"/>
      <protection locked="0"/>
    </xf>
    <xf numFmtId="0" fontId="5" fillId="0" borderId="15" xfId="0" applyFont="1" applyFill="1" applyBorder="1" applyAlignment="1">
      <alignment horizontal="center" vertical="center"/>
    </xf>
    <xf numFmtId="0" fontId="5" fillId="0" borderId="58" xfId="0" applyFont="1" applyFill="1" applyBorder="1" applyAlignment="1">
      <alignment horizontal="center" vertical="center"/>
    </xf>
    <xf numFmtId="1" fontId="1" fillId="0" borderId="58" xfId="0" applyNumberFormat="1" applyFont="1" applyFill="1" applyBorder="1" applyAlignment="1" applyProtection="1">
      <alignment horizontal="center"/>
      <protection locked="0"/>
    </xf>
    <xf numFmtId="0" fontId="5" fillId="0" borderId="58" xfId="0" applyFont="1" applyFill="1" applyBorder="1" applyAlignment="1">
      <alignment horizontal="center"/>
    </xf>
    <xf numFmtId="0" fontId="1" fillId="0" borderId="58" xfId="0" quotePrefix="1" applyFont="1" applyFill="1" applyBorder="1" applyAlignment="1" applyProtection="1">
      <alignment horizontal="center"/>
      <protection locked="0"/>
    </xf>
    <xf numFmtId="0" fontId="5" fillId="0" borderId="72" xfId="0" applyFont="1" applyFill="1" applyBorder="1" applyAlignment="1">
      <alignment horizontal="center" vertical="center"/>
    </xf>
    <xf numFmtId="0" fontId="1" fillId="0" borderId="60" xfId="0" applyFont="1" applyFill="1" applyBorder="1" applyAlignment="1" applyProtection="1">
      <alignment horizontal="center"/>
      <protection locked="0"/>
    </xf>
    <xf numFmtId="0" fontId="1" fillId="0" borderId="68" xfId="0" applyFont="1" applyFill="1" applyBorder="1" applyAlignment="1" applyProtection="1">
      <alignment horizontal="center"/>
      <protection locked="0"/>
    </xf>
    <xf numFmtId="0" fontId="14" fillId="0" borderId="68" xfId="0" applyFont="1" applyFill="1" applyBorder="1" applyAlignment="1">
      <alignment horizontal="center"/>
    </xf>
    <xf numFmtId="0" fontId="15" fillId="0" borderId="68" xfId="0" applyFont="1" applyFill="1" applyBorder="1" applyAlignment="1">
      <alignment horizontal="center"/>
    </xf>
    <xf numFmtId="0" fontId="15" fillId="0" borderId="69" xfId="0" applyFont="1" applyFill="1" applyBorder="1" applyAlignment="1" applyProtection="1">
      <alignment horizontal="center"/>
    </xf>
    <xf numFmtId="0" fontId="1" fillId="0" borderId="66" xfId="0" applyFont="1" applyFill="1" applyBorder="1" applyAlignment="1" applyProtection="1">
      <alignment horizontal="center"/>
      <protection locked="0"/>
    </xf>
    <xf numFmtId="0" fontId="14" fillId="0" borderId="37" xfId="0" applyFont="1" applyFill="1" applyBorder="1" applyAlignment="1" applyProtection="1">
      <alignment horizontal="center"/>
    </xf>
    <xf numFmtId="0" fontId="15" fillId="0" borderId="69" xfId="0" applyFont="1" applyFill="1" applyBorder="1" applyAlignment="1">
      <alignment horizontal="center"/>
    </xf>
    <xf numFmtId="0" fontId="1" fillId="0" borderId="73" xfId="0" applyFont="1" applyFill="1" applyBorder="1" applyAlignment="1"/>
    <xf numFmtId="0" fontId="2" fillId="0" borderId="73" xfId="0" applyFont="1" applyFill="1" applyBorder="1" applyAlignment="1">
      <alignment horizontal="right"/>
    </xf>
    <xf numFmtId="0" fontId="1" fillId="0" borderId="47" xfId="0" applyFont="1" applyFill="1" applyBorder="1" applyAlignment="1">
      <alignment horizontal="center"/>
    </xf>
    <xf numFmtId="0" fontId="16" fillId="0" borderId="74" xfId="0" applyFont="1" applyFill="1" applyBorder="1" applyAlignment="1" applyProtection="1">
      <alignment horizontal="center"/>
    </xf>
    <xf numFmtId="0" fontId="17" fillId="0" borderId="63" xfId="0" applyFont="1" applyFill="1" applyBorder="1" applyAlignment="1" applyProtection="1">
      <alignment horizontal="center"/>
    </xf>
    <xf numFmtId="0" fontId="2" fillId="0" borderId="75" xfId="0" applyFont="1" applyFill="1" applyBorder="1" applyAlignment="1" applyProtection="1">
      <alignment horizontal="center"/>
    </xf>
    <xf numFmtId="0" fontId="1" fillId="0" borderId="0" xfId="0" applyFont="1" applyFill="1" applyAlignment="1">
      <alignment horizontal="center"/>
    </xf>
    <xf numFmtId="0" fontId="1" fillId="0" borderId="0" xfId="0" applyFont="1" applyFill="1" applyAlignment="1" applyProtection="1">
      <alignment horizontal="center"/>
    </xf>
    <xf numFmtId="4" fontId="1" fillId="0" borderId="0" xfId="0" applyNumberFormat="1" applyFont="1" applyFill="1" applyBorder="1" applyAlignment="1">
      <alignment horizontal="center" vertical="top" wrapText="1"/>
    </xf>
    <xf numFmtId="0" fontId="1" fillId="0" borderId="21" xfId="0" applyFont="1" applyBorder="1" applyAlignment="1">
      <alignment vertical="justify" wrapText="1"/>
    </xf>
    <xf numFmtId="0" fontId="1" fillId="0" borderId="21" xfId="0" applyFont="1" applyBorder="1" applyAlignment="1">
      <alignment horizontal="left" vertical="top" wrapText="1"/>
    </xf>
    <xf numFmtId="2" fontId="19" fillId="0" borderId="50" xfId="0" applyNumberFormat="1" applyFont="1" applyBorder="1"/>
    <xf numFmtId="2" fontId="19" fillId="0" borderId="55" xfId="0" applyNumberFormat="1" applyFont="1" applyBorder="1"/>
    <xf numFmtId="2" fontId="19" fillId="0" borderId="61" xfId="0" applyNumberFormat="1" applyFont="1" applyBorder="1"/>
    <xf numFmtId="0" fontId="21" fillId="0" borderId="61" xfId="0" applyFont="1" applyBorder="1"/>
    <xf numFmtId="0" fontId="21" fillId="0" borderId="15" xfId="0" applyFont="1" applyBorder="1" applyAlignment="1">
      <alignment horizontal="center" vertical="center"/>
    </xf>
    <xf numFmtId="0" fontId="21" fillId="0" borderId="77" xfId="0" applyFont="1" applyBorder="1"/>
    <xf numFmtId="0" fontId="21" fillId="0" borderId="55" xfId="0" applyFont="1" applyBorder="1"/>
    <xf numFmtId="0" fontId="20" fillId="0" borderId="0" xfId="0" applyFont="1" applyAlignment="1"/>
    <xf numFmtId="0" fontId="23" fillId="0" borderId="55" xfId="0" applyFont="1" applyBorder="1"/>
    <xf numFmtId="0" fontId="4" fillId="0" borderId="0" xfId="0" applyFont="1"/>
    <xf numFmtId="0" fontId="14" fillId="0" borderId="0" xfId="0" applyFont="1" applyBorder="1" applyAlignment="1">
      <alignment horizontal="center" vertical="center"/>
    </xf>
    <xf numFmtId="4" fontId="14" fillId="0" borderId="0" xfId="0" applyNumberFormat="1" applyFont="1" applyBorder="1" applyAlignment="1">
      <alignment horizontal="right" vertical="center"/>
    </xf>
    <xf numFmtId="2" fontId="20" fillId="0" borderId="50" xfId="0" applyNumberFormat="1" applyFont="1" applyBorder="1" applyAlignment="1">
      <alignment horizontal="right"/>
    </xf>
    <xf numFmtId="2" fontId="20" fillId="0" borderId="76" xfId="0" applyNumberFormat="1" applyFont="1" applyBorder="1" applyAlignment="1">
      <alignment horizontal="right"/>
    </xf>
    <xf numFmtId="0" fontId="20" fillId="0" borderId="73" xfId="0" applyFont="1" applyBorder="1" applyAlignment="1">
      <alignment horizontal="center"/>
    </xf>
    <xf numFmtId="0" fontId="24" fillId="0" borderId="76" xfId="0" applyFont="1" applyBorder="1" applyAlignment="1">
      <alignment horizontal="left" vertical="center" wrapText="1"/>
    </xf>
    <xf numFmtId="0" fontId="20" fillId="0" borderId="73" xfId="0" applyFont="1" applyBorder="1" applyAlignment="1">
      <alignment horizontal="center" vertical="center"/>
    </xf>
    <xf numFmtId="0" fontId="20" fillId="0" borderId="0" xfId="0" applyFont="1"/>
    <xf numFmtId="0" fontId="25" fillId="0" borderId="0" xfId="0" applyFont="1" applyBorder="1" applyAlignment="1">
      <alignment horizontal="right" wrapText="1" shrinkToFit="1"/>
    </xf>
    <xf numFmtId="0" fontId="14" fillId="0" borderId="0" xfId="0" applyFont="1" applyBorder="1" applyAlignment="1">
      <alignment horizontal="right" wrapText="1" shrinkToFit="1"/>
    </xf>
    <xf numFmtId="0" fontId="26" fillId="0" borderId="0" xfId="0" applyFont="1" applyBorder="1" applyAlignment="1">
      <alignment horizontal="left"/>
    </xf>
    <xf numFmtId="0" fontId="20" fillId="2" borderId="0" xfId="0" applyFont="1" applyFill="1"/>
    <xf numFmtId="2" fontId="20" fillId="2" borderId="15" xfId="0" applyNumberFormat="1" applyFont="1" applyFill="1" applyBorder="1" applyProtection="1"/>
    <xf numFmtId="0" fontId="20" fillId="2" borderId="15" xfId="0" applyFont="1" applyFill="1" applyBorder="1" applyAlignment="1" applyProtection="1">
      <alignment horizontal="center"/>
    </xf>
    <xf numFmtId="0" fontId="20" fillId="2" borderId="15" xfId="0" applyFont="1" applyFill="1" applyBorder="1" applyAlignment="1">
      <alignment horizontal="justify" vertical="center"/>
    </xf>
    <xf numFmtId="0" fontId="20" fillId="2" borderId="15" xfId="0" applyFont="1" applyFill="1" applyBorder="1" applyAlignment="1" applyProtection="1">
      <alignment horizontal="center" vertical="center"/>
    </xf>
    <xf numFmtId="2" fontId="20" fillId="0" borderId="15" xfId="0" applyNumberFormat="1" applyFont="1" applyBorder="1" applyProtection="1"/>
    <xf numFmtId="0" fontId="20" fillId="0" borderId="15" xfId="0" applyFont="1" applyBorder="1" applyAlignment="1" applyProtection="1">
      <alignment horizontal="center"/>
    </xf>
    <xf numFmtId="0" fontId="20" fillId="0" borderId="15" xfId="0" applyFont="1" applyBorder="1" applyAlignment="1">
      <alignment horizontal="justify" vertical="center"/>
    </xf>
    <xf numFmtId="0" fontId="20" fillId="0" borderId="15" xfId="0" applyFont="1" applyBorder="1" applyAlignment="1" applyProtection="1">
      <alignment horizontal="center" vertical="center"/>
    </xf>
    <xf numFmtId="0" fontId="21" fillId="0" borderId="0" xfId="0" applyFont="1"/>
    <xf numFmtId="2" fontId="21" fillId="0" borderId="15" xfId="0" applyNumberFormat="1" applyFont="1" applyBorder="1" applyProtection="1"/>
    <xf numFmtId="0" fontId="21" fillId="0" borderId="15" xfId="0" applyFont="1" applyBorder="1" applyAlignment="1" applyProtection="1">
      <alignment horizontal="center"/>
    </xf>
    <xf numFmtId="0" fontId="21" fillId="0" borderId="15" xfId="0" applyFont="1" applyBorder="1" applyAlignment="1" applyProtection="1">
      <alignment horizontal="justify" vertical="center"/>
    </xf>
    <xf numFmtId="0" fontId="21" fillId="0" borderId="15" xfId="0" applyFont="1" applyBorder="1" applyAlignment="1" applyProtection="1">
      <alignment horizontal="center" vertical="center"/>
    </xf>
    <xf numFmtId="2" fontId="21" fillId="2" borderId="15" xfId="0" applyNumberFormat="1" applyFont="1" applyFill="1" applyBorder="1" applyProtection="1"/>
    <xf numFmtId="0" fontId="21" fillId="2" borderId="15" xfId="0" applyFont="1" applyFill="1" applyBorder="1" applyAlignment="1" applyProtection="1">
      <alignment horizontal="center"/>
    </xf>
    <xf numFmtId="0" fontId="21" fillId="2" borderId="15" xfId="0" applyFont="1" applyFill="1" applyBorder="1" applyAlignment="1" applyProtection="1">
      <alignment horizontal="justify" vertical="center"/>
    </xf>
    <xf numFmtId="0" fontId="21" fillId="2" borderId="15" xfId="0" applyFont="1" applyFill="1" applyBorder="1" applyAlignment="1" applyProtection="1">
      <alignment horizontal="center" vertical="center"/>
    </xf>
    <xf numFmtId="0" fontId="20" fillId="2" borderId="15" xfId="0" applyFont="1" applyFill="1" applyBorder="1" applyAlignment="1">
      <alignment horizontal="justify" vertical="center" wrapText="1"/>
    </xf>
    <xf numFmtId="0" fontId="20" fillId="0" borderId="15" xfId="0" applyFont="1" applyBorder="1" applyAlignment="1" applyProtection="1">
      <alignment horizontal="justify" vertical="center"/>
    </xf>
    <xf numFmtId="2" fontId="21" fillId="0" borderId="15" xfId="0" applyNumberFormat="1" applyFont="1" applyBorder="1"/>
    <xf numFmtId="0" fontId="21" fillId="0" borderId="15" xfId="0" applyFont="1" applyBorder="1" applyAlignment="1">
      <alignment horizontal="center"/>
    </xf>
    <xf numFmtId="0" fontId="21" fillId="0" borderId="15" xfId="0" applyFont="1" applyBorder="1" applyAlignment="1">
      <alignment horizontal="justify" vertical="center"/>
    </xf>
    <xf numFmtId="0" fontId="21" fillId="0" borderId="15" xfId="0" applyFont="1" applyBorder="1" applyAlignment="1">
      <alignment horizontal="justify" vertical="center" wrapText="1"/>
    </xf>
    <xf numFmtId="2" fontId="20" fillId="0" borderId="15" xfId="0" applyNumberFormat="1" applyFont="1" applyBorder="1"/>
    <xf numFmtId="0" fontId="21" fillId="0" borderId="15" xfId="0" applyFont="1" applyBorder="1" applyAlignment="1">
      <alignment horizontal="left" vertical="center" wrapText="1"/>
    </xf>
    <xf numFmtId="0" fontId="20" fillId="0" borderId="15" xfId="0" applyFont="1" applyBorder="1" applyAlignment="1">
      <alignment horizontal="justify" vertical="center" wrapText="1"/>
    </xf>
    <xf numFmtId="0" fontId="20" fillId="0" borderId="47" xfId="0" applyFont="1" applyBorder="1"/>
    <xf numFmtId="0" fontId="20" fillId="0" borderId="0" xfId="0" applyFont="1" applyBorder="1" applyAlignment="1">
      <alignment horizontal="left" vertical="center" wrapText="1"/>
    </xf>
    <xf numFmtId="0" fontId="20" fillId="0" borderId="15" xfId="0" applyFont="1" applyBorder="1" applyAlignment="1">
      <alignment horizontal="left" vertical="center" wrapText="1"/>
    </xf>
    <xf numFmtId="0" fontId="21" fillId="0" borderId="15" xfId="0" applyFont="1" applyBorder="1" applyAlignment="1">
      <alignment horizontal="left" vertical="justify" wrapText="1"/>
    </xf>
    <xf numFmtId="0" fontId="20" fillId="0" borderId="15" xfId="0" applyFont="1" applyBorder="1" applyAlignment="1">
      <alignment horizontal="left" wrapText="1"/>
    </xf>
    <xf numFmtId="2" fontId="20" fillId="0" borderId="58" xfId="0" applyNumberFormat="1" applyFont="1" applyBorder="1"/>
    <xf numFmtId="0" fontId="21" fillId="0" borderId="58" xfId="0" applyFont="1" applyBorder="1" applyAlignment="1">
      <alignment horizontal="left" vertical="justify" wrapText="1"/>
    </xf>
    <xf numFmtId="0" fontId="21" fillId="0" borderId="15" xfId="0" applyFont="1" applyBorder="1" applyAlignment="1">
      <alignment horizontal="left" wrapText="1"/>
    </xf>
    <xf numFmtId="0" fontId="20" fillId="0" borderId="15" xfId="0" applyFont="1" applyBorder="1" applyAlignment="1"/>
    <xf numFmtId="0" fontId="19" fillId="0" borderId="61" xfId="0" applyFont="1" applyBorder="1" applyAlignment="1">
      <alignment horizontal="center" vertical="center"/>
    </xf>
    <xf numFmtId="0" fontId="23" fillId="0" borderId="61" xfId="0" applyFont="1" applyBorder="1"/>
    <xf numFmtId="2" fontId="23" fillId="0" borderId="72" xfId="0" applyNumberFormat="1" applyFont="1" applyBorder="1" applyAlignment="1">
      <alignment horizontal="right"/>
    </xf>
    <xf numFmtId="2" fontId="23" fillId="0" borderId="79" xfId="0" applyNumberFormat="1" applyFont="1" applyBorder="1" applyAlignment="1">
      <alignment horizontal="right"/>
    </xf>
    <xf numFmtId="0" fontId="23" fillId="0" borderId="72" xfId="0" applyFont="1" applyBorder="1" applyAlignment="1">
      <alignment horizontal="right" vertical="center"/>
    </xf>
    <xf numFmtId="0" fontId="23" fillId="0" borderId="79" xfId="0" applyFont="1" applyBorder="1" applyAlignment="1">
      <alignment horizontal="right" vertical="center"/>
    </xf>
    <xf numFmtId="2" fontId="21" fillId="0" borderId="15" xfId="0" applyNumberFormat="1" applyFont="1" applyBorder="1" applyAlignment="1"/>
    <xf numFmtId="2" fontId="27" fillId="0" borderId="72" xfId="0" applyNumberFormat="1" applyFont="1" applyBorder="1" applyAlignment="1">
      <alignment horizontal="right"/>
    </xf>
    <xf numFmtId="2" fontId="27" fillId="0" borderId="79" xfId="0" applyNumberFormat="1" applyFont="1" applyBorder="1" applyAlignment="1">
      <alignment horizontal="right"/>
    </xf>
    <xf numFmtId="0" fontId="27" fillId="0" borderId="79" xfId="0" applyFont="1" applyBorder="1" applyAlignment="1">
      <alignment horizontal="right" vertical="center"/>
    </xf>
    <xf numFmtId="0" fontId="27" fillId="0" borderId="58" xfId="0" applyFont="1" applyBorder="1" applyAlignment="1">
      <alignment horizontal="right" vertical="center"/>
    </xf>
    <xf numFmtId="2" fontId="20" fillId="0" borderId="55" xfId="0" applyNumberFormat="1" applyFont="1" applyBorder="1"/>
    <xf numFmtId="2" fontId="20" fillId="0" borderId="34" xfId="0" applyNumberFormat="1" applyFont="1" applyBorder="1"/>
    <xf numFmtId="0" fontId="20" fillId="0" borderId="34" xfId="0" applyFont="1" applyBorder="1" applyAlignment="1">
      <alignment horizontal="center"/>
    </xf>
    <xf numFmtId="0" fontId="20" fillId="0" borderId="56" xfId="0" applyFont="1" applyBorder="1" applyAlignment="1">
      <alignment horizontal="justify" vertical="center" wrapText="1"/>
    </xf>
    <xf numFmtId="0" fontId="28" fillId="0" borderId="15" xfId="0" applyFont="1" applyBorder="1" applyAlignment="1">
      <alignment horizontal="justify" vertical="center" wrapText="1"/>
    </xf>
    <xf numFmtId="0" fontId="19" fillId="0" borderId="15" xfId="0" applyFont="1" applyBorder="1" applyAlignment="1">
      <alignment vertical="center"/>
    </xf>
    <xf numFmtId="2" fontId="27" fillId="0" borderId="55" xfId="0" applyNumberFormat="1" applyFont="1" applyBorder="1" applyAlignment="1"/>
    <xf numFmtId="2" fontId="27" fillId="0" borderId="0" xfId="0" applyNumberFormat="1" applyFont="1" applyBorder="1" applyAlignment="1">
      <alignment horizontal="right"/>
    </xf>
    <xf numFmtId="0" fontId="27" fillId="0" borderId="0" xfId="0" applyFont="1" applyBorder="1" applyAlignment="1">
      <alignment horizontal="right"/>
    </xf>
    <xf numFmtId="0" fontId="9" fillId="0" borderId="0" xfId="0" applyFont="1"/>
    <xf numFmtId="0" fontId="29" fillId="0" borderId="0" xfId="0" applyFont="1"/>
    <xf numFmtId="0" fontId="29" fillId="0" borderId="0" xfId="0" applyFont="1" applyProtection="1"/>
    <xf numFmtId="2" fontId="29" fillId="0" borderId="15" xfId="0" applyNumberFormat="1" applyFont="1" applyBorder="1" applyProtection="1"/>
    <xf numFmtId="0" fontId="29" fillId="0" borderId="15" xfId="0" applyFont="1" applyBorder="1" applyAlignment="1" applyProtection="1">
      <alignment horizontal="center"/>
    </xf>
    <xf numFmtId="0" fontId="29" fillId="0" borderId="15" xfId="0" applyFont="1" applyBorder="1" applyAlignment="1" applyProtection="1">
      <alignment horizontal="justify" vertical="center"/>
    </xf>
    <xf numFmtId="0" fontId="29" fillId="0" borderId="15" xfId="0" applyFont="1" applyBorder="1" applyAlignment="1" applyProtection="1">
      <alignment horizontal="center" vertical="center"/>
    </xf>
    <xf numFmtId="2" fontId="29" fillId="0" borderId="15" xfId="0" applyNumberFormat="1" applyFont="1" applyBorder="1"/>
    <xf numFmtId="0" fontId="29" fillId="0" borderId="15" xfId="0" applyFont="1" applyBorder="1" applyAlignment="1">
      <alignment horizontal="center"/>
    </xf>
    <xf numFmtId="0" fontId="29" fillId="0" borderId="15" xfId="0" applyFont="1" applyBorder="1" applyAlignment="1">
      <alignment horizontal="justify" vertical="center"/>
    </xf>
    <xf numFmtId="0" fontId="29" fillId="0" borderId="15" xfId="0" applyFont="1" applyBorder="1" applyAlignment="1">
      <alignment horizontal="center" vertical="center"/>
    </xf>
    <xf numFmtId="0" fontId="30" fillId="0" borderId="0" xfId="0" applyFont="1"/>
    <xf numFmtId="0" fontId="30" fillId="0" borderId="0" xfId="0" applyFont="1" applyProtection="1"/>
    <xf numFmtId="2" fontId="30" fillId="0" borderId="15" xfId="0" applyNumberFormat="1" applyFont="1" applyBorder="1" applyProtection="1"/>
    <xf numFmtId="0" fontId="30" fillId="0" borderId="15" xfId="0" applyFont="1" applyBorder="1" applyAlignment="1" applyProtection="1">
      <alignment horizontal="center"/>
    </xf>
    <xf numFmtId="0" fontId="30" fillId="0" borderId="15" xfId="0" applyFont="1" applyBorder="1" applyAlignment="1" applyProtection="1">
      <alignment horizontal="justify" vertical="center"/>
    </xf>
    <xf numFmtId="0" fontId="30" fillId="0" borderId="15" xfId="0" applyFont="1" applyBorder="1" applyAlignment="1" applyProtection="1">
      <alignment horizontal="center" vertical="center"/>
    </xf>
    <xf numFmtId="0" fontId="20" fillId="0" borderId="56" xfId="0" applyFont="1" applyBorder="1" applyAlignment="1">
      <alignment horizontal="justify" vertical="center"/>
    </xf>
    <xf numFmtId="0" fontId="0" fillId="0" borderId="0" xfId="0" applyAlignment="1">
      <alignment horizontal="left"/>
    </xf>
    <xf numFmtId="2" fontId="19" fillId="0" borderId="50" xfId="0" applyNumberFormat="1" applyFont="1" applyBorder="1" applyAlignment="1">
      <alignment horizontal="right"/>
    </xf>
    <xf numFmtId="0" fontId="20" fillId="0" borderId="15" xfId="0" applyFont="1" applyBorder="1" applyAlignment="1">
      <alignment horizontal="right" vertical="center"/>
    </xf>
    <xf numFmtId="2" fontId="19" fillId="0" borderId="55" xfId="0" applyNumberFormat="1" applyFont="1" applyBorder="1" applyAlignment="1">
      <alignment horizontal="right"/>
    </xf>
    <xf numFmtId="2" fontId="19" fillId="0" borderId="61" xfId="0" applyNumberFormat="1" applyFont="1" applyBorder="1" applyAlignment="1">
      <alignment horizontal="right"/>
    </xf>
    <xf numFmtId="0" fontId="19" fillId="0" borderId="55" xfId="0" applyFont="1" applyBorder="1" applyAlignment="1">
      <alignment horizontal="right" vertical="center"/>
    </xf>
    <xf numFmtId="0" fontId="19" fillId="0" borderId="15" xfId="0" applyFont="1" applyBorder="1" applyAlignment="1">
      <alignment horizontal="right" vertical="center"/>
    </xf>
    <xf numFmtId="0" fontId="21" fillId="0" borderId="61" xfId="0" applyFont="1" applyBorder="1" applyAlignment="1">
      <alignment horizontal="right"/>
    </xf>
    <xf numFmtId="0" fontId="21" fillId="0" borderId="15" xfId="0" applyFont="1" applyBorder="1" applyAlignment="1">
      <alignment horizontal="right" vertical="center"/>
    </xf>
    <xf numFmtId="0" fontId="20" fillId="0" borderId="15" xfId="0" applyFont="1" applyFill="1" applyBorder="1" applyAlignment="1">
      <alignment horizontal="center" vertical="center"/>
    </xf>
    <xf numFmtId="0" fontId="20" fillId="0" borderId="15" xfId="0" applyFont="1" applyFill="1" applyBorder="1" applyAlignment="1">
      <alignment horizontal="left" vertical="center" wrapText="1"/>
    </xf>
    <xf numFmtId="0" fontId="20" fillId="0" borderId="15" xfId="0" applyFont="1" applyFill="1" applyBorder="1" applyAlignment="1">
      <alignment horizontal="center"/>
    </xf>
    <xf numFmtId="2" fontId="20" fillId="0" borderId="15" xfId="0" applyNumberFormat="1" applyFont="1" applyFill="1" applyBorder="1"/>
    <xf numFmtId="0" fontId="32" fillId="0" borderId="0" xfId="0" applyFont="1"/>
    <xf numFmtId="0" fontId="1" fillId="0" borderId="24" xfId="0" applyFont="1" applyBorder="1" applyAlignment="1">
      <alignment horizontal="center" vertical="top" wrapText="1"/>
    </xf>
    <xf numFmtId="0" fontId="1" fillId="0" borderId="9" xfId="0" applyFont="1" applyBorder="1" applyAlignment="1">
      <alignment horizontal="center" vertical="top" wrapText="1"/>
    </xf>
    <xf numFmtId="0" fontId="1" fillId="0" borderId="4" xfId="0" applyFont="1" applyBorder="1" applyAlignment="1">
      <alignment horizontal="center" vertical="top" wrapText="1"/>
    </xf>
    <xf numFmtId="0" fontId="1" fillId="0" borderId="2" xfId="0" applyFont="1" applyBorder="1" applyAlignment="1">
      <alignment horizontal="center" vertical="top" wrapText="1"/>
    </xf>
    <xf numFmtId="0" fontId="1" fillId="0" borderId="0" xfId="0" applyFont="1" applyAlignment="1">
      <alignment horizontal="center" vertical="top" wrapText="1"/>
    </xf>
    <xf numFmtId="164" fontId="1" fillId="0" borderId="0" xfId="0" applyNumberFormat="1" applyFont="1" applyAlignment="1">
      <alignment horizontal="center" vertical="top" wrapText="1"/>
    </xf>
    <xf numFmtId="0" fontId="1" fillId="0" borderId="23" xfId="0" applyFont="1" applyBorder="1" applyAlignment="1">
      <alignment horizontal="center" vertical="top" wrapText="1"/>
    </xf>
    <xf numFmtId="0" fontId="2" fillId="0" borderId="5" xfId="0" applyFont="1" applyBorder="1" applyAlignment="1">
      <alignment horizontal="center" vertical="top" wrapText="1"/>
    </xf>
    <xf numFmtId="0" fontId="1" fillId="0" borderId="5" xfId="0" applyFont="1" applyBorder="1" applyAlignment="1">
      <alignment horizontal="center"/>
    </xf>
    <xf numFmtId="0" fontId="1" fillId="0" borderId="5" xfId="0" applyFont="1" applyBorder="1" applyAlignment="1">
      <alignment horizontal="center" vertical="top" wrapText="1"/>
    </xf>
    <xf numFmtId="4" fontId="1" fillId="0" borderId="5" xfId="0" applyNumberFormat="1" applyFont="1" applyFill="1" applyBorder="1" applyAlignment="1">
      <alignment horizontal="center" vertical="top" wrapText="1"/>
    </xf>
    <xf numFmtId="164" fontId="1" fillId="0" borderId="6" xfId="0" applyNumberFormat="1" applyFont="1" applyBorder="1" applyAlignment="1">
      <alignment horizontal="center" vertical="top" wrapText="1"/>
    </xf>
    <xf numFmtId="4" fontId="1" fillId="0" borderId="8" xfId="0" applyNumberFormat="1" applyFont="1" applyBorder="1" applyAlignment="1">
      <alignment horizontal="center" vertical="top" wrapText="1"/>
    </xf>
    <xf numFmtId="4" fontId="1" fillId="0" borderId="10" xfId="0" applyNumberFormat="1" applyFont="1" applyBorder="1" applyAlignment="1">
      <alignment horizontal="center" vertical="top" wrapText="1"/>
    </xf>
    <xf numFmtId="4" fontId="1" fillId="0" borderId="0" xfId="0" applyNumberFormat="1" applyFont="1" applyAlignment="1">
      <alignment horizontal="center" vertical="top" wrapText="1"/>
    </xf>
    <xf numFmtId="0" fontId="1" fillId="0" borderId="11" xfId="0" applyFont="1" applyBorder="1" applyAlignment="1">
      <alignment vertical="center"/>
    </xf>
    <xf numFmtId="0" fontId="1" fillId="0" borderId="12" xfId="1" applyFont="1" applyBorder="1" applyAlignment="1">
      <alignment horizontal="left" vertical="center" wrapText="1"/>
    </xf>
    <xf numFmtId="0" fontId="1" fillId="0" borderId="12" xfId="0" applyFont="1" applyBorder="1"/>
    <xf numFmtId="165" fontId="1" fillId="0" borderId="12" xfId="0" applyNumberFormat="1" applyFont="1" applyBorder="1"/>
    <xf numFmtId="165" fontId="1" fillId="0" borderId="13" xfId="0" applyNumberFormat="1" applyFont="1" applyBorder="1"/>
    <xf numFmtId="0" fontId="1" fillId="0" borderId="14" xfId="0" applyFont="1" applyBorder="1" applyAlignment="1">
      <alignment vertical="center"/>
    </xf>
    <xf numFmtId="0" fontId="1" fillId="0" borderId="15" xfId="1" applyFont="1" applyBorder="1" applyAlignment="1">
      <alignment horizontal="left" vertical="center" wrapText="1"/>
    </xf>
    <xf numFmtId="0" fontId="1" fillId="0" borderId="15" xfId="0" applyFont="1" applyBorder="1"/>
    <xf numFmtId="165" fontId="1" fillId="0" borderId="15" xfId="0" applyNumberFormat="1" applyFont="1" applyBorder="1"/>
    <xf numFmtId="165" fontId="1" fillId="0" borderId="16" xfId="0" applyNumberFormat="1" applyFont="1" applyBorder="1"/>
    <xf numFmtId="0" fontId="1" fillId="0" borderId="15" xfId="0" applyFont="1" applyBorder="1" applyAlignment="1">
      <alignment horizontal="left" vertical="center" wrapText="1"/>
    </xf>
    <xf numFmtId="0" fontId="1" fillId="0" borderId="12" xfId="0" applyFont="1" applyBorder="1" applyAlignment="1">
      <alignment horizontal="left" vertical="center" wrapText="1"/>
    </xf>
    <xf numFmtId="2" fontId="1" fillId="0" borderId="15" xfId="0" applyNumberFormat="1" applyFont="1" applyBorder="1"/>
    <xf numFmtId="0" fontId="1" fillId="2" borderId="15" xfId="0" applyFont="1" applyFill="1" applyBorder="1"/>
    <xf numFmtId="165" fontId="1" fillId="2" borderId="16" xfId="0" applyNumberFormat="1" applyFont="1" applyFill="1" applyBorder="1"/>
    <xf numFmtId="0" fontId="1" fillId="0" borderId="17" xfId="0" applyFont="1" applyBorder="1" applyAlignment="1">
      <alignment vertical="center"/>
    </xf>
    <xf numFmtId="0" fontId="1" fillId="0" borderId="18" xfId="1" applyFont="1" applyBorder="1" applyAlignment="1">
      <alignment horizontal="left" vertical="center" wrapText="1"/>
    </xf>
    <xf numFmtId="0" fontId="1" fillId="2" borderId="18" xfId="0" applyFont="1" applyFill="1" applyBorder="1"/>
    <xf numFmtId="165" fontId="1" fillId="0" borderId="18" xfId="0" applyNumberFormat="1" applyFont="1" applyBorder="1"/>
    <xf numFmtId="165" fontId="1" fillId="2" borderId="19" xfId="0" applyNumberFormat="1" applyFont="1" applyFill="1" applyBorder="1"/>
    <xf numFmtId="0" fontId="1" fillId="0" borderId="18" xfId="0" applyFont="1" applyBorder="1"/>
    <xf numFmtId="165" fontId="1" fillId="0" borderId="19" xfId="0" applyNumberFormat="1" applyFont="1" applyBorder="1"/>
    <xf numFmtId="4" fontId="1" fillId="0" borderId="21" xfId="0" applyNumberFormat="1" applyFont="1" applyBorder="1" applyAlignment="1">
      <alignment horizontal="center" vertical="top" wrapText="1"/>
    </xf>
    <xf numFmtId="4" fontId="1" fillId="0" borderId="26" xfId="0" applyNumberFormat="1" applyFont="1" applyBorder="1" applyAlignment="1">
      <alignment horizontal="center" vertical="top" wrapText="1"/>
    </xf>
    <xf numFmtId="0" fontId="1" fillId="0" borderId="0" xfId="0" applyFont="1" applyAlignment="1">
      <alignment vertical="top" wrapText="1"/>
    </xf>
    <xf numFmtId="0" fontId="1" fillId="0" borderId="0" xfId="0" applyFont="1" applyAlignment="1">
      <alignment vertical="justify"/>
    </xf>
    <xf numFmtId="0" fontId="2" fillId="0" borderId="0" xfId="0" applyFont="1" applyAlignment="1">
      <alignment horizontal="justify" vertical="top" wrapText="1"/>
    </xf>
    <xf numFmtId="4" fontId="1" fillId="0" borderId="31" xfId="0" applyNumberFormat="1" applyFont="1" applyBorder="1" applyAlignment="1">
      <alignment horizontal="center" vertical="top" wrapText="1"/>
    </xf>
    <xf numFmtId="4" fontId="1" fillId="0" borderId="34" xfId="0" applyNumberFormat="1" applyFont="1" applyBorder="1" applyAlignment="1">
      <alignment horizontal="center" vertical="top" wrapText="1"/>
    </xf>
    <xf numFmtId="164" fontId="2" fillId="0" borderId="35" xfId="0" applyNumberFormat="1" applyFont="1" applyBorder="1" applyAlignment="1">
      <alignment horizontal="center" vertical="top" wrapText="1"/>
    </xf>
    <xf numFmtId="4" fontId="1" fillId="0" borderId="37" xfId="0" applyNumberFormat="1" applyFont="1" applyBorder="1" applyAlignment="1">
      <alignment horizontal="center" vertical="top" wrapText="1"/>
    </xf>
    <xf numFmtId="49" fontId="33" fillId="0" borderId="0" xfId="0" applyNumberFormat="1" applyFont="1" applyAlignment="1">
      <alignment vertical="top" wrapText="1"/>
    </xf>
    <xf numFmtId="0" fontId="33" fillId="0" borderId="0" xfId="0" applyFont="1" applyAlignment="1">
      <alignment horizontal="center" vertical="top"/>
    </xf>
    <xf numFmtId="2" fontId="33" fillId="0" borderId="0" xfId="0" applyNumberFormat="1" applyFont="1" applyAlignment="1">
      <alignment horizontal="right" vertical="top"/>
    </xf>
    <xf numFmtId="4" fontId="33" fillId="0" borderId="0" xfId="0" applyNumberFormat="1" applyFont="1" applyAlignment="1">
      <alignment horizontal="right" vertical="top"/>
    </xf>
    <xf numFmtId="4" fontId="33" fillId="0" borderId="0" xfId="0" applyNumberFormat="1" applyFont="1"/>
    <xf numFmtId="0" fontId="34" fillId="0" borderId="0" xfId="0" applyFont="1"/>
    <xf numFmtId="0" fontId="20" fillId="0" borderId="58" xfId="0" applyFont="1" applyBorder="1" applyAlignment="1">
      <alignment horizontal="center"/>
    </xf>
    <xf numFmtId="0" fontId="20" fillId="0" borderId="47" xfId="0" applyFont="1" applyBorder="1" applyAlignment="1">
      <alignment horizontal="center"/>
    </xf>
    <xf numFmtId="0" fontId="23" fillId="0" borderId="56" xfId="0" applyFont="1" applyBorder="1" applyAlignment="1">
      <alignment horizontal="right" vertical="center"/>
    </xf>
    <xf numFmtId="0" fontId="23" fillId="0" borderId="34" xfId="0" applyFont="1" applyBorder="1" applyAlignment="1">
      <alignment horizontal="right" vertical="center"/>
    </xf>
    <xf numFmtId="2" fontId="23" fillId="0" borderId="34" xfId="0" applyNumberFormat="1" applyFont="1" applyBorder="1" applyAlignment="1">
      <alignment horizontal="right"/>
    </xf>
    <xf numFmtId="0" fontId="20" fillId="0" borderId="58" xfId="0" applyFont="1" applyBorder="1" applyAlignment="1">
      <alignment horizontal="center" vertical="center"/>
    </xf>
    <xf numFmtId="0" fontId="20" fillId="0" borderId="47" xfId="0" applyFont="1" applyBorder="1" applyAlignment="1">
      <alignment horizontal="center" vertical="center"/>
    </xf>
    <xf numFmtId="0" fontId="20" fillId="0" borderId="56" xfId="0" applyFont="1" applyBorder="1" applyAlignment="1">
      <alignment horizontal="center" vertical="center"/>
    </xf>
    <xf numFmtId="0" fontId="20" fillId="0" borderId="34" xfId="0" applyFont="1" applyBorder="1" applyAlignment="1">
      <alignment horizontal="center" vertical="center"/>
    </xf>
    <xf numFmtId="0" fontId="20" fillId="0" borderId="72" xfId="0" applyFont="1" applyBorder="1" applyAlignment="1">
      <alignment horizontal="center" vertical="center"/>
    </xf>
    <xf numFmtId="0" fontId="20" fillId="0" borderId="61" xfId="0" applyFont="1" applyBorder="1" applyAlignment="1">
      <alignment horizontal="center" vertical="center"/>
    </xf>
    <xf numFmtId="0" fontId="19" fillId="0" borderId="15" xfId="0" applyFont="1" applyBorder="1" applyAlignment="1">
      <alignment horizontal="center" vertical="center"/>
    </xf>
    <xf numFmtId="0" fontId="20" fillId="0" borderId="15" xfId="0" applyFont="1" applyBorder="1" applyAlignment="1">
      <alignment horizontal="center" vertical="center"/>
    </xf>
    <xf numFmtId="0" fontId="19" fillId="0" borderId="58" xfId="0" applyFont="1" applyBorder="1" applyAlignment="1">
      <alignment horizontal="center" vertical="center"/>
    </xf>
    <xf numFmtId="0" fontId="19" fillId="0" borderId="51" xfId="0" applyFont="1" applyBorder="1" applyAlignment="1">
      <alignment horizontal="center" vertical="center"/>
    </xf>
    <xf numFmtId="0" fontId="19" fillId="0" borderId="47" xfId="0" applyFont="1" applyBorder="1" applyAlignment="1">
      <alignment horizontal="center" vertical="center"/>
    </xf>
    <xf numFmtId="0" fontId="9" fillId="0" borderId="47" xfId="0" applyFont="1" applyBorder="1" applyAlignment="1">
      <alignment horizontal="left" vertical="center"/>
    </xf>
    <xf numFmtId="0" fontId="20" fillId="0" borderId="55" xfId="0" applyFont="1" applyBorder="1" applyAlignment="1">
      <alignment horizontal="center" vertical="center"/>
    </xf>
    <xf numFmtId="0" fontId="20" fillId="0" borderId="15" xfId="0" applyFont="1" applyBorder="1" applyAlignment="1">
      <alignment horizontal="center"/>
    </xf>
    <xf numFmtId="0" fontId="19" fillId="0" borderId="58" xfId="0" applyFont="1" applyBorder="1" applyAlignment="1">
      <alignment horizontal="left" vertical="center"/>
    </xf>
    <xf numFmtId="0" fontId="19" fillId="0" borderId="51" xfId="0" applyFont="1" applyBorder="1" applyAlignment="1">
      <alignment horizontal="left" vertical="center"/>
    </xf>
    <xf numFmtId="0" fontId="19" fillId="0" borderId="47" xfId="0" applyFont="1" applyBorder="1" applyAlignment="1">
      <alignment horizontal="left" vertical="center"/>
    </xf>
    <xf numFmtId="2" fontId="20" fillId="0" borderId="58" xfId="0" applyNumberFormat="1" applyFont="1" applyBorder="1" applyAlignment="1">
      <alignment horizontal="center"/>
    </xf>
    <xf numFmtId="2" fontId="20" fillId="0" borderId="47" xfId="0" applyNumberFormat="1" applyFont="1" applyBorder="1" applyAlignment="1">
      <alignment horizontal="center"/>
    </xf>
    <xf numFmtId="2" fontId="19" fillId="0" borderId="47" xfId="0" applyNumberFormat="1" applyFont="1" applyBorder="1" applyAlignment="1">
      <alignment horizontal="center"/>
    </xf>
    <xf numFmtId="0" fontId="19" fillId="0" borderId="15" xfId="0" applyFont="1" applyBorder="1" applyAlignment="1">
      <alignment horizontal="center"/>
    </xf>
    <xf numFmtId="0" fontId="19" fillId="0" borderId="15" xfId="0" applyFont="1" applyBorder="1" applyAlignment="1">
      <alignment horizontal="left" vertical="center"/>
    </xf>
    <xf numFmtId="2" fontId="20" fillId="0" borderId="15" xfId="0" applyNumberFormat="1" applyFont="1" applyBorder="1" applyAlignment="1">
      <alignment horizontal="center"/>
    </xf>
    <xf numFmtId="0" fontId="19" fillId="0" borderId="56" xfId="0" applyFont="1" applyBorder="1" applyAlignment="1">
      <alignment vertical="center"/>
    </xf>
    <xf numFmtId="0" fontId="19" fillId="0" borderId="34" xfId="0" applyFont="1" applyBorder="1" applyAlignment="1">
      <alignment vertical="center"/>
    </xf>
    <xf numFmtId="0" fontId="19" fillId="0" borderId="56" xfId="0" applyFont="1" applyBorder="1" applyAlignment="1">
      <alignment horizontal="center" vertical="center"/>
    </xf>
    <xf numFmtId="0" fontId="19" fillId="0" borderId="34" xfId="0" applyFont="1" applyBorder="1" applyAlignment="1">
      <alignment horizontal="center" vertical="center"/>
    </xf>
    <xf numFmtId="0" fontId="9" fillId="0" borderId="47" xfId="0" applyFont="1" applyBorder="1" applyAlignment="1">
      <alignment horizontal="center" vertical="center"/>
    </xf>
    <xf numFmtId="0" fontId="21" fillId="0" borderId="47" xfId="0" applyFont="1" applyBorder="1" applyAlignment="1">
      <alignment horizontal="center"/>
    </xf>
    <xf numFmtId="2" fontId="21" fillId="0" borderId="47" xfId="0" applyNumberFormat="1" applyFont="1" applyBorder="1" applyAlignment="1">
      <alignment horizontal="center"/>
    </xf>
    <xf numFmtId="0" fontId="19" fillId="0" borderId="55" xfId="0" applyFont="1" applyBorder="1" applyAlignment="1">
      <alignment vertical="center"/>
    </xf>
    <xf numFmtId="0" fontId="37" fillId="0" borderId="0" xfId="0" applyFont="1" applyAlignment="1"/>
    <xf numFmtId="0" fontId="38" fillId="0" borderId="0" xfId="0" applyFont="1"/>
    <xf numFmtId="0" fontId="35" fillId="0" borderId="0" xfId="0" applyFont="1" applyBorder="1" applyAlignment="1">
      <alignment horizontal="center" wrapText="1"/>
    </xf>
    <xf numFmtId="0" fontId="36" fillId="0" borderId="0" xfId="0" applyFont="1" applyBorder="1" applyAlignment="1">
      <alignment horizontal="center"/>
    </xf>
    <xf numFmtId="0" fontId="38" fillId="0" borderId="0" xfId="0" applyFont="1" applyAlignment="1">
      <alignment horizontal="left"/>
    </xf>
    <xf numFmtId="0" fontId="32" fillId="0" borderId="0" xfId="0" applyFont="1" applyFill="1"/>
    <xf numFmtId="0" fontId="39" fillId="0" borderId="55" xfId="0" applyFont="1" applyBorder="1"/>
    <xf numFmtId="0" fontId="39" fillId="0" borderId="15" xfId="0" applyFont="1" applyBorder="1"/>
    <xf numFmtId="0" fontId="39" fillId="0" borderId="0" xfId="0" applyFont="1" applyBorder="1"/>
    <xf numFmtId="0" fontId="40" fillId="0" borderId="15" xfId="0" applyFont="1" applyBorder="1" applyAlignment="1">
      <alignment horizontal="center"/>
    </xf>
    <xf numFmtId="0" fontId="20" fillId="2" borderId="15" xfId="0" applyFont="1" applyFill="1" applyBorder="1" applyAlignment="1">
      <alignment horizontal="center" vertical="center"/>
    </xf>
    <xf numFmtId="0" fontId="20" fillId="2" borderId="15" xfId="0" applyFont="1" applyFill="1" applyBorder="1" applyAlignment="1">
      <alignment horizontal="left" vertical="center" wrapText="1"/>
    </xf>
    <xf numFmtId="0" fontId="20" fillId="2" borderId="15" xfId="0" applyFont="1" applyFill="1" applyBorder="1" applyAlignment="1">
      <alignment horizontal="center"/>
    </xf>
    <xf numFmtId="2" fontId="20" fillId="2" borderId="15" xfId="0" applyNumberFormat="1" applyFont="1" applyFill="1" applyBorder="1"/>
    <xf numFmtId="0" fontId="32" fillId="2" borderId="0" xfId="0" applyFont="1" applyFill="1"/>
    <xf numFmtId="0" fontId="24" fillId="2" borderId="79" xfId="0" applyFont="1" applyFill="1" applyBorder="1" applyAlignment="1">
      <alignment horizontal="left" vertical="center" wrapText="1"/>
    </xf>
    <xf numFmtId="0" fontId="20" fillId="2" borderId="72" xfId="0" applyFont="1" applyFill="1" applyBorder="1" applyAlignment="1">
      <alignment horizontal="left" vertical="center" wrapText="1"/>
    </xf>
    <xf numFmtId="0" fontId="20" fillId="2" borderId="61" xfId="0" applyFont="1" applyFill="1" applyBorder="1" applyAlignment="1">
      <alignment horizontal="left" vertical="center" wrapText="1"/>
    </xf>
    <xf numFmtId="0" fontId="21" fillId="0" borderId="56" xfId="0" applyFont="1" applyBorder="1" applyAlignment="1">
      <alignment vertical="center"/>
    </xf>
    <xf numFmtId="0" fontId="21" fillId="0" borderId="34" xfId="0" applyFont="1" applyBorder="1" applyAlignment="1">
      <alignment vertical="center"/>
    </xf>
    <xf numFmtId="2" fontId="21" fillId="0" borderId="56" xfId="0" applyNumberFormat="1" applyFont="1" applyBorder="1" applyAlignment="1">
      <alignment horizontal="right"/>
    </xf>
    <xf numFmtId="2" fontId="21" fillId="0" borderId="34" xfId="0" applyNumberFormat="1" applyFont="1" applyBorder="1" applyAlignment="1">
      <alignment horizontal="right"/>
    </xf>
    <xf numFmtId="0" fontId="19" fillId="0" borderId="56" xfId="0" applyFont="1" applyBorder="1" applyAlignment="1">
      <alignment vertical="center"/>
    </xf>
    <xf numFmtId="0" fontId="19" fillId="0" borderId="34" xfId="0" applyFont="1" applyBorder="1" applyAlignment="1">
      <alignment vertical="center"/>
    </xf>
    <xf numFmtId="0" fontId="19" fillId="0" borderId="56" xfId="0" applyFont="1" applyBorder="1" applyAlignment="1">
      <alignment horizontal="center" vertical="center"/>
    </xf>
    <xf numFmtId="0" fontId="19" fillId="0" borderId="34" xfId="0" applyFont="1" applyBorder="1" applyAlignment="1">
      <alignment horizontal="center" vertical="center"/>
    </xf>
    <xf numFmtId="0" fontId="19" fillId="0" borderId="55" xfId="0" applyFont="1" applyBorder="1" applyAlignment="1">
      <alignment horizontal="center" vertical="center"/>
    </xf>
    <xf numFmtId="0" fontId="19" fillId="0" borderId="56" xfId="0" applyFont="1" applyBorder="1" applyAlignment="1">
      <alignment horizontal="right" vertical="center"/>
    </xf>
    <xf numFmtId="0" fontId="19" fillId="0" borderId="34" xfId="0" applyFont="1" applyBorder="1" applyAlignment="1">
      <alignment horizontal="right" vertical="center"/>
    </xf>
    <xf numFmtId="2" fontId="19" fillId="0" borderId="56" xfId="0" applyNumberFormat="1" applyFont="1" applyBorder="1" applyAlignment="1">
      <alignment vertical="center"/>
    </xf>
    <xf numFmtId="2" fontId="19" fillId="0" borderId="34" xfId="0" applyNumberFormat="1" applyFont="1" applyBorder="1" applyAlignment="1">
      <alignment vertical="center"/>
    </xf>
    <xf numFmtId="0" fontId="22" fillId="0" borderId="79" xfId="0" applyFont="1" applyBorder="1" applyAlignment="1">
      <alignment horizontal="center" vertical="center"/>
    </xf>
    <xf numFmtId="0" fontId="22" fillId="0" borderId="72" xfId="0" applyFont="1" applyBorder="1" applyAlignment="1">
      <alignment horizontal="center" vertical="center"/>
    </xf>
    <xf numFmtId="0" fontId="22" fillId="0" borderId="61" xfId="0" applyFont="1" applyBorder="1" applyAlignment="1">
      <alignment horizontal="center" vertical="center"/>
    </xf>
    <xf numFmtId="0" fontId="22" fillId="0" borderId="78" xfId="0" applyFont="1" applyBorder="1" applyAlignment="1">
      <alignment horizontal="center" vertical="center"/>
    </xf>
    <xf numFmtId="0" fontId="22" fillId="0" borderId="0" xfId="0" applyFont="1" applyBorder="1" applyAlignment="1">
      <alignment horizontal="center" vertical="center"/>
    </xf>
    <xf numFmtId="0" fontId="22" fillId="0" borderId="77" xfId="0" applyFont="1" applyBorder="1" applyAlignment="1">
      <alignment horizontal="center" vertical="center"/>
    </xf>
    <xf numFmtId="0" fontId="22" fillId="0" borderId="73" xfId="0" applyFont="1" applyBorder="1" applyAlignment="1">
      <alignment horizontal="center" vertical="center"/>
    </xf>
    <xf numFmtId="0" fontId="22" fillId="0" borderId="76" xfId="0" applyFont="1" applyBorder="1" applyAlignment="1">
      <alignment horizontal="center" vertical="center"/>
    </xf>
    <xf numFmtId="0" fontId="22" fillId="0" borderId="50" xfId="0" applyFont="1" applyBorder="1" applyAlignment="1">
      <alignment horizontal="center" vertical="center"/>
    </xf>
    <xf numFmtId="0" fontId="20" fillId="0" borderId="56" xfId="0" applyFont="1" applyBorder="1" applyAlignment="1">
      <alignment horizontal="center" vertical="center"/>
    </xf>
    <xf numFmtId="0" fontId="20" fillId="0" borderId="34" xfId="0" applyFont="1" applyBorder="1" applyAlignment="1">
      <alignment horizontal="center" vertical="center"/>
    </xf>
    <xf numFmtId="0" fontId="20" fillId="0" borderId="55" xfId="0" applyFont="1" applyBorder="1" applyAlignment="1">
      <alignment horizontal="center" vertical="center"/>
    </xf>
    <xf numFmtId="0" fontId="19" fillId="0" borderId="55" xfId="0" applyFont="1" applyBorder="1" applyAlignment="1">
      <alignment horizontal="right" vertical="center"/>
    </xf>
    <xf numFmtId="0" fontId="21" fillId="0" borderId="55" xfId="0" applyFont="1" applyBorder="1" applyAlignment="1">
      <alignment vertical="center"/>
    </xf>
    <xf numFmtId="0" fontId="24" fillId="0" borderId="58" xfId="0" applyFont="1" applyBorder="1" applyAlignment="1">
      <alignment horizontal="left" vertical="center" wrapText="1"/>
    </xf>
    <xf numFmtId="0" fontId="24" fillId="0" borderId="47" xfId="0" applyFont="1" applyBorder="1" applyAlignment="1">
      <alignment horizontal="left" vertical="center" wrapText="1"/>
    </xf>
    <xf numFmtId="0" fontId="20" fillId="0" borderId="58" xfId="0" applyFont="1" applyBorder="1" applyAlignment="1">
      <alignment horizontal="center"/>
    </xf>
    <xf numFmtId="0" fontId="20" fillId="0" borderId="47" xfId="0" applyFont="1" applyBorder="1" applyAlignment="1">
      <alignment horizontal="center"/>
    </xf>
    <xf numFmtId="2" fontId="20" fillId="0" borderId="58" xfId="0" applyNumberFormat="1" applyFont="1" applyBorder="1" applyAlignment="1">
      <alignment horizontal="right"/>
    </xf>
    <xf numFmtId="2" fontId="20" fillId="0" borderId="47" xfId="0" applyNumberFormat="1" applyFont="1" applyBorder="1" applyAlignment="1">
      <alignment horizontal="right"/>
    </xf>
    <xf numFmtId="0" fontId="20" fillId="0" borderId="58" xfId="0" applyFont="1" applyBorder="1" applyAlignment="1">
      <alignment horizontal="center" vertical="center"/>
    </xf>
    <xf numFmtId="0" fontId="20" fillId="0" borderId="47" xfId="0" applyFont="1" applyBorder="1" applyAlignment="1">
      <alignment horizontal="center" vertical="center"/>
    </xf>
    <xf numFmtId="0" fontId="20" fillId="2" borderId="56" xfId="0" applyFont="1" applyFill="1" applyBorder="1" applyAlignment="1">
      <alignment horizontal="left" vertical="center" wrapText="1"/>
    </xf>
    <xf numFmtId="0" fontId="20" fillId="2" borderId="34" xfId="0" applyFont="1" applyFill="1" applyBorder="1" applyAlignment="1">
      <alignment horizontal="left" vertical="center" wrapText="1"/>
    </xf>
    <xf numFmtId="0" fontId="20" fillId="2" borderId="55" xfId="0" applyFont="1" applyFill="1" applyBorder="1" applyAlignment="1">
      <alignment horizontal="left" vertical="center" wrapText="1"/>
    </xf>
    <xf numFmtId="0" fontId="23" fillId="0" borderId="56" xfId="0" applyFont="1" applyBorder="1" applyAlignment="1">
      <alignment horizontal="right" vertical="center"/>
    </xf>
    <xf numFmtId="0" fontId="23" fillId="0" borderId="34" xfId="0" applyFont="1" applyBorder="1" applyAlignment="1">
      <alignment horizontal="right" vertical="center"/>
    </xf>
    <xf numFmtId="2" fontId="23" fillId="0" borderId="56" xfId="0" applyNumberFormat="1" applyFont="1" applyBorder="1" applyAlignment="1">
      <alignment horizontal="right"/>
    </xf>
    <xf numFmtId="2" fontId="23" fillId="0" borderId="34" xfId="0" applyNumberFormat="1" applyFont="1" applyBorder="1" applyAlignment="1">
      <alignment horizontal="right"/>
    </xf>
    <xf numFmtId="0" fontId="19" fillId="0" borderId="55" xfId="0" applyFont="1" applyBorder="1" applyAlignment="1">
      <alignment vertical="center"/>
    </xf>
    <xf numFmtId="0" fontId="19" fillId="0" borderId="58" xfId="0" applyFont="1" applyBorder="1" applyAlignment="1">
      <alignment horizontal="center" vertical="center"/>
    </xf>
    <xf numFmtId="0" fontId="19" fillId="0" borderId="51" xfId="0" applyFont="1" applyBorder="1" applyAlignment="1">
      <alignment horizontal="center" vertical="center"/>
    </xf>
    <xf numFmtId="0" fontId="19" fillId="0" borderId="47" xfId="0" applyFont="1" applyBorder="1" applyAlignment="1">
      <alignment horizontal="center" vertical="center"/>
    </xf>
    <xf numFmtId="0" fontId="9" fillId="0" borderId="58" xfId="0" applyFont="1" applyBorder="1" applyAlignment="1">
      <alignment horizontal="left" vertical="center"/>
    </xf>
    <xf numFmtId="0" fontId="9" fillId="0" borderId="51" xfId="0" applyFont="1" applyBorder="1" applyAlignment="1">
      <alignment horizontal="left" vertical="center"/>
    </xf>
    <xf numFmtId="0" fontId="9" fillId="0" borderId="47" xfId="0" applyFont="1" applyBorder="1" applyAlignment="1">
      <alignment horizontal="left" vertical="center"/>
    </xf>
    <xf numFmtId="0" fontId="20" fillId="0" borderId="51" xfId="0" applyFont="1" applyBorder="1" applyAlignment="1">
      <alignment horizontal="center"/>
    </xf>
    <xf numFmtId="2" fontId="20" fillId="0" borderId="58" xfId="0" applyNumberFormat="1" applyFont="1" applyBorder="1" applyAlignment="1">
      <alignment horizontal="center"/>
    </xf>
    <xf numFmtId="2" fontId="20" fillId="0" borderId="51" xfId="0" applyNumberFormat="1" applyFont="1" applyBorder="1" applyAlignment="1">
      <alignment horizontal="center"/>
    </xf>
    <xf numFmtId="2" fontId="20" fillId="0" borderId="47" xfId="0" applyNumberFormat="1" applyFont="1" applyBorder="1" applyAlignment="1">
      <alignment horizontal="center"/>
    </xf>
    <xf numFmtId="2" fontId="19" fillId="0" borderId="58" xfId="0" applyNumberFormat="1" applyFont="1" applyBorder="1" applyAlignment="1">
      <alignment horizontal="center"/>
    </xf>
    <xf numFmtId="2" fontId="19" fillId="0" borderId="51" xfId="0" applyNumberFormat="1" applyFont="1" applyBorder="1" applyAlignment="1">
      <alignment horizontal="center"/>
    </xf>
    <xf numFmtId="2" fontId="19" fillId="0" borderId="47" xfId="0" applyNumberFormat="1" applyFont="1" applyBorder="1" applyAlignment="1">
      <alignment horizontal="center"/>
    </xf>
    <xf numFmtId="0" fontId="20" fillId="0" borderId="72" xfId="0" applyFont="1" applyBorder="1" applyAlignment="1">
      <alignment horizontal="center" vertical="center"/>
    </xf>
    <xf numFmtId="0" fontId="20" fillId="0" borderId="61" xfId="0" applyFont="1" applyBorder="1" applyAlignment="1">
      <alignment horizontal="center" vertical="center"/>
    </xf>
    <xf numFmtId="0" fontId="19" fillId="0" borderId="58" xfId="0" applyFont="1" applyBorder="1" applyAlignment="1">
      <alignment horizontal="left" vertical="center"/>
    </xf>
    <xf numFmtId="0" fontId="19" fillId="0" borderId="51" xfId="0" applyFont="1" applyBorder="1" applyAlignment="1">
      <alignment horizontal="left" vertical="center"/>
    </xf>
    <xf numFmtId="0" fontId="19" fillId="0" borderId="47" xfId="0" applyFont="1" applyBorder="1" applyAlignment="1">
      <alignment horizontal="left" vertical="center"/>
    </xf>
    <xf numFmtId="0" fontId="9" fillId="0" borderId="61" xfId="0" applyFont="1" applyBorder="1" applyAlignment="1">
      <alignment horizontal="left" vertical="center"/>
    </xf>
    <xf numFmtId="0" fontId="9" fillId="0" borderId="77" xfId="0" applyFont="1" applyBorder="1" applyAlignment="1">
      <alignment horizontal="left" vertical="center"/>
    </xf>
    <xf numFmtId="0" fontId="9" fillId="0" borderId="50" xfId="0" applyFont="1" applyBorder="1" applyAlignment="1">
      <alignment horizontal="left" vertical="center"/>
    </xf>
    <xf numFmtId="0" fontId="19" fillId="0" borderId="15" xfId="0" applyFont="1" applyBorder="1" applyAlignment="1">
      <alignment horizontal="center" vertical="center"/>
    </xf>
    <xf numFmtId="0" fontId="9" fillId="0" borderId="15" xfId="0" applyFont="1" applyBorder="1" applyAlignment="1">
      <alignment horizontal="left" vertical="center"/>
    </xf>
    <xf numFmtId="0" fontId="20" fillId="0" borderId="15" xfId="0" applyFont="1" applyBorder="1" applyAlignment="1">
      <alignment horizontal="center" vertical="center"/>
    </xf>
    <xf numFmtId="0" fontId="40" fillId="0" borderId="15" xfId="0" applyFont="1" applyBorder="1" applyAlignment="1">
      <alignment horizontal="center"/>
    </xf>
    <xf numFmtId="0" fontId="21" fillId="0" borderId="58" xfId="0" applyFont="1" applyBorder="1" applyAlignment="1">
      <alignment horizontal="center"/>
    </xf>
    <xf numFmtId="0" fontId="21" fillId="0" borderId="51" xfId="0" applyFont="1" applyBorder="1" applyAlignment="1">
      <alignment horizontal="center"/>
    </xf>
    <xf numFmtId="0" fontId="21" fillId="0" borderId="47" xfId="0" applyFont="1" applyBorder="1" applyAlignment="1">
      <alignment horizontal="center"/>
    </xf>
    <xf numFmtId="2" fontId="21" fillId="0" borderId="58" xfId="0" applyNumberFormat="1" applyFont="1" applyBorder="1" applyAlignment="1">
      <alignment horizontal="center"/>
    </xf>
    <xf numFmtId="2" fontId="21" fillId="0" borderId="51" xfId="0" applyNumberFormat="1" applyFont="1" applyBorder="1" applyAlignment="1">
      <alignment horizontal="center"/>
    </xf>
    <xf numFmtId="2" fontId="21" fillId="0" borderId="47" xfId="0" applyNumberFormat="1" applyFont="1" applyBorder="1" applyAlignment="1">
      <alignment horizontal="center"/>
    </xf>
    <xf numFmtId="0" fontId="9" fillId="0" borderId="58" xfId="0" applyFont="1" applyBorder="1" applyAlignment="1">
      <alignment horizontal="center" vertical="center"/>
    </xf>
    <xf numFmtId="0" fontId="9" fillId="0" borderId="51" xfId="0" applyFont="1" applyBorder="1" applyAlignment="1">
      <alignment horizontal="center" vertical="center"/>
    </xf>
    <xf numFmtId="0" fontId="9" fillId="0" borderId="47" xfId="0" applyFont="1" applyBorder="1" applyAlignment="1">
      <alignment horizontal="center" vertical="center"/>
    </xf>
    <xf numFmtId="0" fontId="9" fillId="0" borderId="58" xfId="0" applyFont="1" applyBorder="1" applyAlignment="1">
      <alignment horizontal="center"/>
    </xf>
    <xf numFmtId="0" fontId="9" fillId="0" borderId="51" xfId="0" applyFont="1" applyBorder="1" applyAlignment="1">
      <alignment horizontal="center"/>
    </xf>
    <xf numFmtId="0" fontId="9" fillId="0" borderId="47" xfId="0" applyFont="1" applyBorder="1" applyAlignment="1">
      <alignment horizontal="center"/>
    </xf>
    <xf numFmtId="2" fontId="9" fillId="0" borderId="58" xfId="0" applyNumberFormat="1" applyFont="1" applyBorder="1" applyAlignment="1">
      <alignment horizontal="center"/>
    </xf>
    <xf numFmtId="2" fontId="9" fillId="0" borderId="51" xfId="0" applyNumberFormat="1" applyFont="1" applyBorder="1" applyAlignment="1">
      <alignment horizontal="center"/>
    </xf>
    <xf numFmtId="2" fontId="9" fillId="0" borderId="47" xfId="0" applyNumberFormat="1" applyFont="1" applyBorder="1" applyAlignment="1">
      <alignment horizontal="center"/>
    </xf>
    <xf numFmtId="0" fontId="9" fillId="0" borderId="15" xfId="0" applyFont="1" applyBorder="1" applyAlignment="1">
      <alignment horizontal="center" vertical="center"/>
    </xf>
    <xf numFmtId="0" fontId="19" fillId="0" borderId="15" xfId="0" applyFont="1" applyBorder="1" applyAlignment="1">
      <alignment horizontal="left" vertical="center"/>
    </xf>
    <xf numFmtId="0" fontId="20" fillId="0" borderId="15" xfId="0" applyFont="1" applyBorder="1" applyAlignment="1">
      <alignment horizontal="center"/>
    </xf>
    <xf numFmtId="2" fontId="20" fillId="0" borderId="15" xfId="0" applyNumberFormat="1" applyFont="1" applyBorder="1" applyAlignment="1">
      <alignment horizontal="center"/>
    </xf>
    <xf numFmtId="0" fontId="27" fillId="0" borderId="15" xfId="0" applyFont="1" applyBorder="1" applyAlignment="1">
      <alignment horizontal="right" vertical="center"/>
    </xf>
    <xf numFmtId="0" fontId="27" fillId="0" borderId="56" xfId="0" applyFont="1" applyBorder="1" applyAlignment="1">
      <alignment horizontal="right" vertical="center"/>
    </xf>
    <xf numFmtId="2" fontId="27" fillId="0" borderId="56" xfId="0" applyNumberFormat="1" applyFont="1" applyBorder="1" applyAlignment="1">
      <alignment horizontal="right"/>
    </xf>
    <xf numFmtId="2" fontId="27" fillId="0" borderId="34" xfId="0" applyNumberFormat="1" applyFont="1" applyBorder="1" applyAlignment="1">
      <alignment horizontal="right"/>
    </xf>
    <xf numFmtId="0" fontId="23" fillId="0" borderId="55" xfId="0" applyFont="1" applyBorder="1" applyAlignment="1">
      <alignment horizontal="right" vertical="center"/>
    </xf>
    <xf numFmtId="0" fontId="29" fillId="0" borderId="56" xfId="0" applyFont="1" applyBorder="1" applyAlignment="1" applyProtection="1">
      <alignment horizontal="center" vertical="center"/>
    </xf>
    <xf numFmtId="0" fontId="29" fillId="0" borderId="34" xfId="0" applyFont="1" applyBorder="1" applyAlignment="1" applyProtection="1">
      <alignment horizontal="center" vertical="center"/>
    </xf>
    <xf numFmtId="0" fontId="29" fillId="0" borderId="55" xfId="0" applyFont="1" applyBorder="1" applyAlignment="1" applyProtection="1">
      <alignment horizontal="center" vertical="center"/>
    </xf>
    <xf numFmtId="0" fontId="27" fillId="0" borderId="15" xfId="0" applyFont="1" applyBorder="1" applyAlignment="1">
      <alignment horizontal="right"/>
    </xf>
    <xf numFmtId="0" fontId="27" fillId="0" borderId="56" xfId="0" applyFont="1" applyBorder="1" applyAlignment="1">
      <alignment horizontal="right"/>
    </xf>
    <xf numFmtId="2" fontId="27" fillId="0" borderId="15" xfId="0" applyNumberFormat="1" applyFont="1" applyBorder="1" applyAlignment="1">
      <alignment horizontal="right"/>
    </xf>
    <xf numFmtId="0" fontId="19" fillId="0" borderId="58"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15" xfId="0" applyFont="1" applyBorder="1" applyAlignment="1">
      <alignment horizontal="center"/>
    </xf>
    <xf numFmtId="0" fontId="35" fillId="0" borderId="15" xfId="0" applyFont="1" applyBorder="1" applyAlignment="1">
      <alignment horizontal="center" wrapText="1"/>
    </xf>
    <xf numFmtId="0" fontId="36" fillId="0" borderId="15" xfId="0" applyFont="1" applyBorder="1" applyAlignment="1">
      <alignment horizontal="center"/>
    </xf>
    <xf numFmtId="0" fontId="27" fillId="0" borderId="55" xfId="0" applyFont="1" applyBorder="1" applyAlignment="1">
      <alignment horizontal="right"/>
    </xf>
    <xf numFmtId="0" fontId="31" fillId="0" borderId="15" xfId="0" applyFont="1" applyBorder="1" applyAlignment="1">
      <alignment horizontal="center" vertical="center"/>
    </xf>
    <xf numFmtId="0" fontId="31" fillId="0" borderId="58" xfId="0" applyFont="1" applyBorder="1" applyAlignment="1">
      <alignment horizontal="center" vertical="center"/>
    </xf>
    <xf numFmtId="0" fontId="29" fillId="2" borderId="56" xfId="0" applyFont="1" applyFill="1" applyBorder="1" applyAlignment="1">
      <alignment horizontal="left" vertical="center" wrapText="1"/>
    </xf>
    <xf numFmtId="0" fontId="20" fillId="0" borderId="51" xfId="0" applyFont="1" applyBorder="1" applyAlignment="1">
      <alignment horizontal="center" vertical="center"/>
    </xf>
    <xf numFmtId="0" fontId="20" fillId="0" borderId="56" xfId="0" applyFont="1" applyBorder="1" applyAlignment="1">
      <alignment horizontal="left" vertical="center" wrapText="1"/>
    </xf>
    <xf numFmtId="0" fontId="20" fillId="0" borderId="34" xfId="0" applyFont="1" applyBorder="1" applyAlignment="1">
      <alignment horizontal="left" vertical="center" wrapText="1"/>
    </xf>
    <xf numFmtId="0" fontId="20" fillId="0" borderId="55" xfId="0" applyFont="1" applyBorder="1" applyAlignment="1">
      <alignment horizontal="left" vertical="center" wrapText="1"/>
    </xf>
    <xf numFmtId="0" fontId="21" fillId="0" borderId="58" xfId="0" applyFont="1" applyBorder="1" applyAlignment="1">
      <alignment horizontal="left" vertical="center" wrapText="1"/>
    </xf>
    <xf numFmtId="0" fontId="21" fillId="0" borderId="47" xfId="0" applyFont="1" applyBorder="1" applyAlignment="1">
      <alignment horizontal="left" vertical="center" wrapText="1"/>
    </xf>
    <xf numFmtId="0" fontId="1" fillId="0" borderId="1" xfId="0" applyFont="1" applyBorder="1" applyAlignment="1">
      <alignment horizontal="center" vertical="top" wrapText="1"/>
    </xf>
    <xf numFmtId="0" fontId="1" fillId="0" borderId="4" xfId="0" applyFont="1" applyBorder="1" applyAlignment="1">
      <alignment horizontal="center" vertical="top" wrapText="1"/>
    </xf>
    <xf numFmtId="0" fontId="2" fillId="0" borderId="2" xfId="0" applyFont="1" applyBorder="1" applyAlignment="1">
      <alignment horizontal="center" vertical="top" wrapText="1"/>
    </xf>
    <xf numFmtId="0" fontId="2" fillId="0" borderId="5" xfId="0" applyFont="1" applyBorder="1" applyAlignment="1">
      <alignment horizontal="center" vertical="top" wrapText="1"/>
    </xf>
    <xf numFmtId="0" fontId="1" fillId="0" borderId="2" xfId="0" applyFont="1" applyBorder="1" applyAlignment="1">
      <alignment horizontal="center" vertical="top" wrapText="1"/>
    </xf>
    <xf numFmtId="0" fontId="1" fillId="0" borderId="5" xfId="0" applyFont="1" applyBorder="1" applyAlignment="1">
      <alignment horizontal="center"/>
    </xf>
    <xf numFmtId="0" fontId="1" fillId="0" borderId="5" xfId="0" applyFont="1" applyBorder="1" applyAlignment="1">
      <alignment horizontal="center" vertical="top" wrapText="1"/>
    </xf>
    <xf numFmtId="164" fontId="1" fillId="0" borderId="3" xfId="0" applyNumberFormat="1" applyFont="1" applyBorder="1" applyAlignment="1">
      <alignment horizontal="center" vertical="top" wrapText="1"/>
    </xf>
    <xf numFmtId="164" fontId="1" fillId="0" borderId="6" xfId="0" applyNumberFormat="1" applyFont="1" applyBorder="1" applyAlignment="1">
      <alignment horizontal="center" vertical="top" wrapText="1"/>
    </xf>
    <xf numFmtId="4" fontId="1" fillId="0" borderId="2" xfId="0" applyNumberFormat="1" applyFont="1" applyBorder="1" applyAlignment="1">
      <alignment horizontal="center" vertical="top" wrapText="1"/>
    </xf>
    <xf numFmtId="4" fontId="1" fillId="0" borderId="5" xfId="0" applyNumberFormat="1" applyFont="1" applyBorder="1" applyAlignment="1">
      <alignment horizontal="center" vertical="top" wrapText="1"/>
    </xf>
    <xf numFmtId="0" fontId="3" fillId="0" borderId="0" xfId="0" applyFont="1" applyAlignment="1">
      <alignment horizontal="center" vertical="top" wrapText="1"/>
    </xf>
    <xf numFmtId="0" fontId="3" fillId="0" borderId="23" xfId="0" applyFont="1" applyBorder="1" applyAlignment="1">
      <alignment horizontal="center" vertical="top" wrapText="1"/>
    </xf>
    <xf numFmtId="0" fontId="1" fillId="0" borderId="0" xfId="0" applyFont="1" applyAlignment="1">
      <alignment horizontal="center" vertical="top" wrapText="1"/>
    </xf>
    <xf numFmtId="0" fontId="1" fillId="0" borderId="23" xfId="0" applyFont="1" applyBorder="1" applyAlignment="1">
      <alignment horizontal="center" vertical="top" wrapText="1"/>
    </xf>
    <xf numFmtId="4" fontId="1" fillId="0" borderId="0" xfId="0" applyNumberFormat="1" applyFont="1" applyFill="1" applyBorder="1" applyAlignment="1">
      <alignment horizontal="center" vertical="top" wrapText="1"/>
    </xf>
    <xf numFmtId="4" fontId="1" fillId="0" borderId="23" xfId="0" applyNumberFormat="1" applyFont="1" applyFill="1" applyBorder="1" applyAlignment="1">
      <alignment horizontal="center" vertical="top" wrapText="1"/>
    </xf>
    <xf numFmtId="164" fontId="1" fillId="0" borderId="0" xfId="0" applyNumberFormat="1" applyFont="1" applyAlignment="1">
      <alignment horizontal="center" vertical="top" wrapText="1"/>
    </xf>
    <xf numFmtId="164" fontId="1" fillId="0" borderId="23" xfId="0" applyNumberFormat="1" applyFont="1" applyBorder="1" applyAlignment="1">
      <alignment horizontal="center" vertical="top" wrapText="1"/>
    </xf>
    <xf numFmtId="0" fontId="1" fillId="0" borderId="24" xfId="0" applyFont="1" applyBorder="1" applyAlignment="1">
      <alignment horizontal="center" vertical="top" wrapText="1"/>
    </xf>
    <xf numFmtId="0" fontId="1" fillId="0" borderId="9" xfId="0" applyFont="1" applyBorder="1" applyAlignment="1">
      <alignment horizontal="center" vertical="top" wrapText="1"/>
    </xf>
    <xf numFmtId="0" fontId="1" fillId="0" borderId="7" xfId="0" applyFont="1" applyBorder="1" applyAlignment="1">
      <alignment horizontal="center" vertical="top" wrapText="1"/>
    </xf>
    <xf numFmtId="0" fontId="1" fillId="0" borderId="9" xfId="0" applyFont="1" applyBorder="1" applyAlignment="1">
      <alignment horizontal="center"/>
    </xf>
    <xf numFmtId="164" fontId="1" fillId="0" borderId="7" xfId="0" applyNumberFormat="1" applyFont="1" applyBorder="1" applyAlignment="1">
      <alignment horizontal="center" vertical="top" wrapText="1"/>
    </xf>
    <xf numFmtId="164" fontId="1" fillId="0" borderId="9" xfId="0" applyNumberFormat="1" applyFont="1" applyBorder="1" applyAlignment="1">
      <alignment horizontal="center" vertical="top" wrapText="1"/>
    </xf>
    <xf numFmtId="0" fontId="1" fillId="0" borderId="28" xfId="0" applyFont="1" applyBorder="1" applyAlignment="1">
      <alignment horizontal="center" vertical="top" wrapText="1"/>
    </xf>
    <xf numFmtId="0" fontId="3" fillId="0" borderId="2" xfId="0" applyFont="1" applyBorder="1" applyAlignment="1">
      <alignment horizontal="justify" vertical="top" wrapText="1"/>
    </xf>
    <xf numFmtId="0" fontId="3" fillId="0" borderId="0" xfId="0" applyFont="1" applyAlignment="1">
      <alignment horizontal="justify" vertical="top" wrapText="1"/>
    </xf>
    <xf numFmtId="4" fontId="1" fillId="0" borderId="0" xfId="0" applyNumberFormat="1" applyFont="1" applyAlignment="1">
      <alignment horizontal="center" vertical="top" wrapText="1"/>
    </xf>
    <xf numFmtId="4" fontId="1" fillId="0" borderId="23" xfId="0" applyNumberFormat="1" applyFont="1" applyBorder="1" applyAlignment="1">
      <alignment horizontal="center" vertical="top" wrapText="1"/>
    </xf>
    <xf numFmtId="164" fontId="1" fillId="0" borderId="2" xfId="0" applyNumberFormat="1" applyFont="1" applyBorder="1" applyAlignment="1">
      <alignment horizontal="center" vertical="top" wrapText="1"/>
    </xf>
    <xf numFmtId="0" fontId="9" fillId="0" borderId="39" xfId="0" applyFont="1" applyFill="1" applyBorder="1" applyAlignment="1" applyProtection="1">
      <alignment horizontal="center" vertical="center"/>
      <protection locked="0"/>
    </xf>
    <xf numFmtId="0" fontId="9" fillId="0" borderId="40" xfId="0" applyFont="1" applyFill="1" applyBorder="1" applyAlignment="1" applyProtection="1">
      <alignment horizontal="center" vertical="center"/>
      <protection locked="0"/>
    </xf>
    <xf numFmtId="0" fontId="9" fillId="0" borderId="41"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2" fillId="0" borderId="43" xfId="0" applyFont="1" applyFill="1" applyBorder="1" applyAlignment="1" applyProtection="1">
      <alignment horizontal="center" vertical="center"/>
      <protection locked="0"/>
    </xf>
    <xf numFmtId="0" fontId="2" fillId="0" borderId="40" xfId="0" applyFont="1" applyFill="1" applyBorder="1" applyAlignment="1" applyProtection="1">
      <alignment horizontal="center" vertical="distributed"/>
    </xf>
    <xf numFmtId="0" fontId="2" fillId="0" borderId="45" xfId="0" applyFont="1" applyFill="1" applyBorder="1" applyAlignment="1" applyProtection="1">
      <alignment horizontal="center" vertical="distributed"/>
    </xf>
    <xf numFmtId="0" fontId="19" fillId="0" borderId="56" xfId="0" applyFont="1" applyBorder="1" applyAlignment="1">
      <alignment horizontal="left" vertical="center"/>
    </xf>
    <xf numFmtId="0" fontId="19" fillId="0" borderId="55" xfId="0" applyFont="1" applyBorder="1" applyAlignment="1">
      <alignment horizontal="left" vertical="center"/>
    </xf>
    <xf numFmtId="2" fontId="19" fillId="0" borderId="56" xfId="0" applyNumberFormat="1" applyFont="1" applyBorder="1" applyAlignment="1">
      <alignment horizontal="right" vertical="center"/>
    </xf>
    <xf numFmtId="2" fontId="19" fillId="0" borderId="34" xfId="0" applyNumberFormat="1" applyFont="1" applyBorder="1" applyAlignment="1">
      <alignment horizontal="right" vertical="center"/>
    </xf>
    <xf numFmtId="0" fontId="21" fillId="0" borderId="56" xfId="0" applyFont="1" applyBorder="1" applyAlignment="1">
      <alignment horizontal="left" vertical="center"/>
    </xf>
    <xf numFmtId="0" fontId="21" fillId="0" borderId="55" xfId="0" applyFont="1" applyBorder="1" applyAlignment="1">
      <alignment horizontal="left" vertical="center"/>
    </xf>
  </cellXfs>
  <cellStyles count="2">
    <cellStyle name="Normal_MP.2002.Prilog 1" xfId="1" xr:uid="{00000000-0005-0000-0000-000001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991669" cy="9099176"/>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991669" cy="909917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3362738</xdr:colOff>
      <xdr:row>122</xdr:row>
      <xdr:rowOff>74544</xdr:rowOff>
    </xdr:from>
    <xdr:to>
      <xdr:col>4</xdr:col>
      <xdr:colOff>447260</xdr:colOff>
      <xdr:row>126</xdr:row>
      <xdr:rowOff>107674</xdr:rowOff>
    </xdr:to>
    <xdr:pic>
      <xdr:nvPicPr>
        <xdr:cNvPr id="2" name="Slika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4974" t="39961" r="19958" b="49957"/>
        <a:stretch>
          <a:fillRect/>
        </a:stretch>
      </xdr:blipFill>
      <xdr:spPr bwMode="auto">
        <a:xfrm>
          <a:off x="3578086" y="40783566"/>
          <a:ext cx="1722783" cy="79513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79"/>
  <sheetViews>
    <sheetView tabSelected="1" topLeftCell="A49" zoomScaleNormal="100" workbookViewId="0">
      <selection activeCell="A59" sqref="A59:F60"/>
    </sheetView>
  </sheetViews>
  <sheetFormatPr defaultColWidth="9.140625" defaultRowHeight="15" x14ac:dyDescent="0.25"/>
  <cols>
    <col min="1" max="1" width="5.5703125" bestFit="1" customWidth="1"/>
    <col min="2" max="2" width="40.7109375" customWidth="1"/>
    <col min="3" max="3" width="6.7109375" bestFit="1" customWidth="1"/>
    <col min="4" max="4" width="12.28515625" bestFit="1" customWidth="1"/>
    <col min="5" max="5" width="13" bestFit="1" customWidth="1"/>
    <col min="6" max="6" width="14.85546875" bestFit="1" customWidth="1"/>
  </cols>
  <sheetData>
    <row r="1" spans="2:2" x14ac:dyDescent="0.25">
      <c r="B1" s="262"/>
    </row>
    <row r="2" spans="2:2" x14ac:dyDescent="0.25">
      <c r="B2" s="262"/>
    </row>
    <row r="3" spans="2:2" x14ac:dyDescent="0.25">
      <c r="B3" s="262"/>
    </row>
    <row r="4" spans="2:2" x14ac:dyDescent="0.25">
      <c r="B4" s="262"/>
    </row>
    <row r="5" spans="2:2" x14ac:dyDescent="0.25">
      <c r="B5" s="262"/>
    </row>
    <row r="6" spans="2:2" x14ac:dyDescent="0.25">
      <c r="B6" s="262"/>
    </row>
    <row r="7" spans="2:2" x14ac:dyDescent="0.25">
      <c r="B7" s="262"/>
    </row>
    <row r="8" spans="2:2" x14ac:dyDescent="0.25">
      <c r="B8" s="262"/>
    </row>
    <row r="9" spans="2:2" x14ac:dyDescent="0.25">
      <c r="B9" s="262"/>
    </row>
    <row r="10" spans="2:2" x14ac:dyDescent="0.25">
      <c r="B10" s="262"/>
    </row>
    <row r="11" spans="2:2" x14ac:dyDescent="0.25">
      <c r="B11" s="262"/>
    </row>
    <row r="12" spans="2:2" x14ac:dyDescent="0.25">
      <c r="B12" s="262"/>
    </row>
    <row r="13" spans="2:2" x14ac:dyDescent="0.25">
      <c r="B13" s="262"/>
    </row>
    <row r="14" spans="2:2" x14ac:dyDescent="0.25">
      <c r="B14" s="262"/>
    </row>
    <row r="15" spans="2:2" x14ac:dyDescent="0.25">
      <c r="B15" s="262"/>
    </row>
    <row r="16" spans="2:2" x14ac:dyDescent="0.25">
      <c r="B16" s="262"/>
    </row>
    <row r="17" spans="2:2" x14ac:dyDescent="0.25">
      <c r="B17" s="262"/>
    </row>
    <row r="18" spans="2:2" x14ac:dyDescent="0.25">
      <c r="B18" s="262"/>
    </row>
    <row r="19" spans="2:2" x14ac:dyDescent="0.25">
      <c r="B19" s="262"/>
    </row>
    <row r="20" spans="2:2" x14ac:dyDescent="0.25">
      <c r="B20" s="262"/>
    </row>
    <row r="21" spans="2:2" x14ac:dyDescent="0.25">
      <c r="B21" s="262"/>
    </row>
    <row r="22" spans="2:2" x14ac:dyDescent="0.25">
      <c r="B22" s="262"/>
    </row>
    <row r="23" spans="2:2" x14ac:dyDescent="0.25">
      <c r="B23" s="262"/>
    </row>
    <row r="24" spans="2:2" x14ac:dyDescent="0.25">
      <c r="B24" s="262"/>
    </row>
    <row r="25" spans="2:2" x14ac:dyDescent="0.25">
      <c r="B25" s="262"/>
    </row>
    <row r="26" spans="2:2" x14ac:dyDescent="0.25">
      <c r="B26" s="262"/>
    </row>
    <row r="27" spans="2:2" x14ac:dyDescent="0.25">
      <c r="B27" s="262"/>
    </row>
    <row r="28" spans="2:2" x14ac:dyDescent="0.25">
      <c r="B28" s="262"/>
    </row>
    <row r="29" spans="2:2" x14ac:dyDescent="0.25">
      <c r="B29" s="262"/>
    </row>
    <row r="30" spans="2:2" x14ac:dyDescent="0.25">
      <c r="B30" s="262"/>
    </row>
    <row r="31" spans="2:2" x14ac:dyDescent="0.25">
      <c r="B31" s="262"/>
    </row>
    <row r="32" spans="2:2" x14ac:dyDescent="0.25">
      <c r="B32" s="262"/>
    </row>
    <row r="33" spans="2:2" x14ac:dyDescent="0.25">
      <c r="B33" s="262"/>
    </row>
    <row r="34" spans="2:2" x14ac:dyDescent="0.25">
      <c r="B34" s="262"/>
    </row>
    <row r="35" spans="2:2" x14ac:dyDescent="0.25">
      <c r="B35" s="262"/>
    </row>
    <row r="36" spans="2:2" x14ac:dyDescent="0.25">
      <c r="B36" s="262"/>
    </row>
    <row r="37" spans="2:2" x14ac:dyDescent="0.25">
      <c r="B37" s="262"/>
    </row>
    <row r="38" spans="2:2" x14ac:dyDescent="0.25">
      <c r="B38" s="262"/>
    </row>
    <row r="39" spans="2:2" x14ac:dyDescent="0.25">
      <c r="B39" s="262"/>
    </row>
    <row r="40" spans="2:2" x14ac:dyDescent="0.25">
      <c r="B40" s="262"/>
    </row>
    <row r="41" spans="2:2" x14ac:dyDescent="0.25">
      <c r="B41" s="262"/>
    </row>
    <row r="42" spans="2:2" x14ac:dyDescent="0.25">
      <c r="B42" s="262"/>
    </row>
    <row r="43" spans="2:2" x14ac:dyDescent="0.25">
      <c r="B43" s="262"/>
    </row>
    <row r="44" spans="2:2" x14ac:dyDescent="0.25">
      <c r="B44" s="262"/>
    </row>
    <row r="45" spans="2:2" x14ac:dyDescent="0.25">
      <c r="B45" s="262"/>
    </row>
    <row r="46" spans="2:2" x14ac:dyDescent="0.25">
      <c r="B46" s="262"/>
    </row>
    <row r="47" spans="2:2" x14ac:dyDescent="0.25">
      <c r="B47" s="262"/>
    </row>
    <row r="48" spans="2:2" x14ac:dyDescent="0.25">
      <c r="B48" s="262"/>
    </row>
    <row r="49" spans="1:9" x14ac:dyDescent="0.25">
      <c r="B49" s="262"/>
    </row>
    <row r="50" spans="1:9" x14ac:dyDescent="0.25">
      <c r="B50" s="262"/>
    </row>
    <row r="51" spans="1:9" x14ac:dyDescent="0.25">
      <c r="B51" s="262"/>
    </row>
    <row r="52" spans="1:9" s="184" customFormat="1" ht="246.75" customHeight="1" x14ac:dyDescent="0.2">
      <c r="A52" s="340"/>
      <c r="B52" s="489" t="s">
        <v>427</v>
      </c>
      <c r="C52" s="418"/>
      <c r="D52" s="418"/>
      <c r="E52" s="418"/>
      <c r="F52" s="419"/>
    </row>
    <row r="53" spans="1:9" s="365" customFormat="1" ht="15" customHeight="1" x14ac:dyDescent="0.5">
      <c r="A53" s="484"/>
      <c r="B53" s="485"/>
      <c r="C53" s="485"/>
      <c r="D53" s="485"/>
      <c r="E53" s="485"/>
      <c r="F53" s="485"/>
      <c r="G53" s="364"/>
      <c r="H53" s="364"/>
      <c r="I53" s="364"/>
    </row>
    <row r="54" spans="1:9" s="365" customFormat="1" ht="15" customHeight="1" x14ac:dyDescent="0.5">
      <c r="A54" s="366"/>
      <c r="B54" s="367"/>
      <c r="C54" s="367"/>
      <c r="D54" s="367"/>
      <c r="E54" s="367"/>
      <c r="F54" s="367"/>
      <c r="G54" s="364"/>
      <c r="H54" s="364"/>
      <c r="I54" s="364"/>
    </row>
    <row r="55" spans="1:9" s="365" customFormat="1" ht="15" customHeight="1" x14ac:dyDescent="0.5">
      <c r="A55" s="366"/>
      <c r="B55" s="367"/>
      <c r="C55" s="367"/>
      <c r="D55" s="367"/>
      <c r="E55" s="367"/>
      <c r="F55" s="367"/>
      <c r="G55" s="364"/>
      <c r="H55" s="364"/>
      <c r="I55" s="364"/>
    </row>
    <row r="56" spans="1:9" s="365" customFormat="1" ht="15" customHeight="1" x14ac:dyDescent="0.5">
      <c r="A56" s="366"/>
      <c r="B56" s="367"/>
      <c r="C56" s="367"/>
      <c r="D56" s="367"/>
      <c r="E56" s="367"/>
      <c r="F56" s="367"/>
      <c r="G56" s="364"/>
      <c r="H56" s="364"/>
      <c r="I56" s="364"/>
    </row>
    <row r="57" spans="1:9" s="365" customFormat="1" ht="15" customHeight="1" x14ac:dyDescent="0.5">
      <c r="A57" s="366"/>
      <c r="B57" s="367"/>
      <c r="C57" s="367"/>
      <c r="D57" s="367"/>
      <c r="E57" s="367"/>
      <c r="F57" s="367"/>
      <c r="G57" s="364"/>
      <c r="H57" s="364"/>
      <c r="I57" s="364"/>
    </row>
    <row r="58" spans="1:9" s="365" customFormat="1" x14ac:dyDescent="0.25">
      <c r="B58" s="368"/>
    </row>
    <row r="59" spans="1:9" s="365" customFormat="1" ht="15" customHeight="1" x14ac:dyDescent="0.45">
      <c r="A59" s="485" t="s">
        <v>187</v>
      </c>
      <c r="B59" s="485"/>
      <c r="C59" s="485"/>
      <c r="D59" s="485"/>
      <c r="E59" s="485"/>
      <c r="F59" s="485"/>
      <c r="G59" s="364"/>
      <c r="H59" s="364"/>
      <c r="I59" s="364"/>
    </row>
    <row r="60" spans="1:9" s="365" customFormat="1" ht="15" customHeight="1" x14ac:dyDescent="0.45">
      <c r="A60" s="485"/>
      <c r="B60" s="485"/>
      <c r="C60" s="485"/>
      <c r="D60" s="485"/>
      <c r="E60" s="485"/>
      <c r="F60" s="485"/>
      <c r="G60" s="364"/>
      <c r="H60" s="364"/>
      <c r="I60" s="364"/>
    </row>
    <row r="61" spans="1:9" s="365" customFormat="1" ht="15.75" x14ac:dyDescent="0.25">
      <c r="A61" s="353"/>
      <c r="B61" s="354" t="s">
        <v>190</v>
      </c>
      <c r="C61" s="223"/>
      <c r="D61" s="339" t="s">
        <v>276</v>
      </c>
      <c r="E61" s="339" t="s">
        <v>275</v>
      </c>
      <c r="F61" s="339" t="s">
        <v>274</v>
      </c>
    </row>
    <row r="62" spans="1:9" s="365" customFormat="1" ht="15.75" customHeight="1" x14ac:dyDescent="0.25">
      <c r="A62" s="446" t="s">
        <v>207</v>
      </c>
      <c r="B62" s="466" t="s">
        <v>206</v>
      </c>
      <c r="C62" s="483"/>
      <c r="D62" s="483"/>
      <c r="E62" s="483"/>
      <c r="F62" s="483"/>
    </row>
    <row r="63" spans="1:9" s="365" customFormat="1" ht="15.75" customHeight="1" x14ac:dyDescent="0.25">
      <c r="A63" s="446"/>
      <c r="B63" s="466"/>
      <c r="C63" s="483"/>
      <c r="D63" s="483"/>
      <c r="E63" s="483"/>
      <c r="F63" s="483"/>
    </row>
    <row r="64" spans="1:9" s="365" customFormat="1" ht="6.75" customHeight="1" x14ac:dyDescent="0.25">
      <c r="A64" s="446"/>
      <c r="B64" s="466"/>
      <c r="C64" s="483"/>
      <c r="D64" s="483"/>
      <c r="E64" s="483"/>
      <c r="F64" s="483"/>
    </row>
    <row r="65" spans="1:6" s="365" customFormat="1" ht="45" customHeight="1" x14ac:dyDescent="0.25">
      <c r="A65" s="340" t="s">
        <v>0</v>
      </c>
      <c r="B65" s="219" t="s">
        <v>419</v>
      </c>
      <c r="C65" s="346" t="s">
        <v>210</v>
      </c>
      <c r="D65" s="212">
        <v>265</v>
      </c>
      <c r="E65" s="212"/>
      <c r="F65" s="212"/>
    </row>
    <row r="66" spans="1:6" s="365" customFormat="1" ht="45" customHeight="1" x14ac:dyDescent="0.25">
      <c r="A66" s="340" t="s">
        <v>13</v>
      </c>
      <c r="B66" s="219" t="s">
        <v>418</v>
      </c>
      <c r="C66" s="346" t="s">
        <v>210</v>
      </c>
      <c r="D66" s="212">
        <v>120</v>
      </c>
      <c r="E66" s="212"/>
      <c r="F66" s="212"/>
    </row>
    <row r="67" spans="1:6" s="365" customFormat="1" ht="30" customHeight="1" x14ac:dyDescent="0.25">
      <c r="A67" s="340" t="s">
        <v>19</v>
      </c>
      <c r="B67" s="219" t="s">
        <v>417</v>
      </c>
      <c r="C67" s="346" t="s">
        <v>210</v>
      </c>
      <c r="D67" s="212">
        <v>24</v>
      </c>
      <c r="E67" s="212"/>
      <c r="F67" s="212"/>
    </row>
    <row r="68" spans="1:6" s="365" customFormat="1" ht="30" customHeight="1" x14ac:dyDescent="0.25">
      <c r="A68" s="340">
        <v>4</v>
      </c>
      <c r="B68" s="219" t="s">
        <v>268</v>
      </c>
      <c r="C68" s="346" t="s">
        <v>210</v>
      </c>
      <c r="D68" s="212">
        <v>180</v>
      </c>
      <c r="E68" s="212"/>
      <c r="F68" s="212"/>
    </row>
    <row r="69" spans="1:6" s="365" customFormat="1" ht="30" customHeight="1" x14ac:dyDescent="0.25">
      <c r="A69" s="340">
        <v>5</v>
      </c>
      <c r="B69" s="219" t="s">
        <v>416</v>
      </c>
      <c r="C69" s="346" t="s">
        <v>210</v>
      </c>
      <c r="D69" s="212">
        <v>103.3</v>
      </c>
      <c r="E69" s="212"/>
      <c r="F69" s="212"/>
    </row>
    <row r="70" spans="1:6" s="365" customFormat="1" ht="120" customHeight="1" x14ac:dyDescent="0.25">
      <c r="A70" s="340">
        <v>6</v>
      </c>
      <c r="B70" s="219" t="s">
        <v>452</v>
      </c>
      <c r="C70" s="346" t="s">
        <v>17</v>
      </c>
      <c r="D70" s="212">
        <v>14</v>
      </c>
      <c r="E70" s="212"/>
      <c r="F70" s="212"/>
    </row>
    <row r="71" spans="1:6" s="365" customFormat="1" ht="60" customHeight="1" x14ac:dyDescent="0.25">
      <c r="A71" s="340">
        <v>7</v>
      </c>
      <c r="B71" s="219" t="s">
        <v>415</v>
      </c>
      <c r="C71" s="346" t="s">
        <v>214</v>
      </c>
      <c r="D71" s="212">
        <v>1995</v>
      </c>
      <c r="E71" s="212"/>
      <c r="F71" s="212"/>
    </row>
    <row r="72" spans="1:6" s="365" customFormat="1" ht="45" customHeight="1" x14ac:dyDescent="0.25">
      <c r="A72" s="340" t="s">
        <v>33</v>
      </c>
      <c r="B72" s="219" t="s">
        <v>414</v>
      </c>
      <c r="C72" s="346" t="s">
        <v>17</v>
      </c>
      <c r="D72" s="212">
        <v>8</v>
      </c>
      <c r="E72" s="212"/>
      <c r="F72" s="212"/>
    </row>
    <row r="73" spans="1:6" s="365" customFormat="1" ht="30" customHeight="1" x14ac:dyDescent="0.25">
      <c r="A73" s="340" t="s">
        <v>36</v>
      </c>
      <c r="B73" s="219" t="s">
        <v>413</v>
      </c>
      <c r="C73" s="346" t="s">
        <v>170</v>
      </c>
      <c r="D73" s="212">
        <v>670</v>
      </c>
      <c r="E73" s="212"/>
      <c r="F73" s="212"/>
    </row>
    <row r="74" spans="1:6" s="365" customFormat="1" ht="30" customHeight="1" x14ac:dyDescent="0.25">
      <c r="A74" s="340" t="s">
        <v>39</v>
      </c>
      <c r="B74" s="219" t="s">
        <v>412</v>
      </c>
      <c r="C74" s="346" t="s">
        <v>384</v>
      </c>
      <c r="D74" s="212">
        <v>10</v>
      </c>
      <c r="E74" s="212"/>
      <c r="F74" s="212"/>
    </row>
    <row r="75" spans="1:6" s="365" customFormat="1" ht="30" customHeight="1" x14ac:dyDescent="0.25">
      <c r="A75" s="340" t="s">
        <v>42</v>
      </c>
      <c r="B75" s="219" t="s">
        <v>411</v>
      </c>
      <c r="C75" s="346" t="s">
        <v>384</v>
      </c>
      <c r="D75" s="212">
        <v>2.7</v>
      </c>
      <c r="E75" s="212"/>
      <c r="F75" s="212"/>
    </row>
    <row r="76" spans="1:6" s="365" customFormat="1" ht="60" customHeight="1" x14ac:dyDescent="0.25">
      <c r="A76" s="340" t="s">
        <v>45</v>
      </c>
      <c r="B76" s="219" t="s">
        <v>410</v>
      </c>
      <c r="C76" s="346" t="s">
        <v>214</v>
      </c>
      <c r="D76" s="212">
        <v>128</v>
      </c>
      <c r="E76" s="212"/>
      <c r="F76" s="212"/>
    </row>
    <row r="77" spans="1:6" s="365" customFormat="1" ht="60" customHeight="1" x14ac:dyDescent="0.25">
      <c r="A77" s="340" t="s">
        <v>177</v>
      </c>
      <c r="B77" s="219" t="s">
        <v>409</v>
      </c>
      <c r="C77" s="346" t="s">
        <v>214</v>
      </c>
      <c r="D77" s="212">
        <v>30</v>
      </c>
      <c r="E77" s="212"/>
      <c r="F77" s="212"/>
    </row>
    <row r="78" spans="1:6" s="365" customFormat="1" ht="45" customHeight="1" x14ac:dyDescent="0.25">
      <c r="A78" s="340" t="s">
        <v>408</v>
      </c>
      <c r="B78" s="219" t="s">
        <v>407</v>
      </c>
      <c r="C78" s="346" t="s">
        <v>402</v>
      </c>
      <c r="D78" s="212">
        <v>2000</v>
      </c>
      <c r="E78" s="212"/>
      <c r="F78" s="212"/>
    </row>
    <row r="79" spans="1:6" s="365" customFormat="1" ht="45" customHeight="1" x14ac:dyDescent="0.25">
      <c r="A79" s="340" t="s">
        <v>406</v>
      </c>
      <c r="B79" s="219" t="s">
        <v>405</v>
      </c>
      <c r="C79" s="346" t="s">
        <v>402</v>
      </c>
      <c r="D79" s="212">
        <v>1500</v>
      </c>
      <c r="E79" s="212"/>
      <c r="F79" s="212"/>
    </row>
    <row r="80" spans="1:6" s="365" customFormat="1" ht="30" customHeight="1" x14ac:dyDescent="0.25">
      <c r="A80" s="340" t="s">
        <v>404</v>
      </c>
      <c r="B80" s="219" t="s">
        <v>403</v>
      </c>
      <c r="C80" s="346" t="s">
        <v>402</v>
      </c>
      <c r="D80" s="212">
        <v>2000</v>
      </c>
      <c r="E80" s="212"/>
      <c r="F80" s="212"/>
    </row>
    <row r="81" spans="1:6" s="365" customFormat="1" ht="45" customHeight="1" x14ac:dyDescent="0.25">
      <c r="A81" s="340" t="s">
        <v>401</v>
      </c>
      <c r="B81" s="219" t="s">
        <v>400</v>
      </c>
      <c r="C81" s="346" t="s">
        <v>384</v>
      </c>
      <c r="D81" s="212">
        <v>7.5</v>
      </c>
      <c r="E81" s="212"/>
      <c r="F81" s="212"/>
    </row>
    <row r="82" spans="1:6" s="365" customFormat="1" ht="30" customHeight="1" x14ac:dyDescent="0.25">
      <c r="A82" s="340" t="s">
        <v>399</v>
      </c>
      <c r="B82" s="219" t="s">
        <v>398</v>
      </c>
      <c r="C82" s="346" t="s">
        <v>384</v>
      </c>
      <c r="D82" s="212">
        <v>3.5</v>
      </c>
      <c r="E82" s="212"/>
      <c r="F82" s="212"/>
    </row>
    <row r="83" spans="1:6" s="365" customFormat="1" ht="30" customHeight="1" x14ac:dyDescent="0.25">
      <c r="A83" s="171" t="s">
        <v>397</v>
      </c>
      <c r="B83" s="218" t="s">
        <v>396</v>
      </c>
      <c r="C83" s="209" t="s">
        <v>17</v>
      </c>
      <c r="D83" s="208">
        <v>1</v>
      </c>
      <c r="E83" s="208"/>
      <c r="F83" s="208"/>
    </row>
    <row r="84" spans="1:6" s="365" customFormat="1" ht="30" customHeight="1" x14ac:dyDescent="0.25">
      <c r="A84" s="171" t="s">
        <v>395</v>
      </c>
      <c r="B84" s="218" t="s">
        <v>394</v>
      </c>
      <c r="C84" s="209" t="s">
        <v>210</v>
      </c>
      <c r="D84" s="208">
        <v>520</v>
      </c>
      <c r="E84" s="208"/>
      <c r="F84" s="208"/>
    </row>
    <row r="85" spans="1:6" s="365" customFormat="1" ht="18" x14ac:dyDescent="0.25">
      <c r="A85" s="487"/>
      <c r="B85" s="487"/>
      <c r="C85" s="488"/>
      <c r="D85" s="488"/>
      <c r="E85" s="488"/>
      <c r="F85" s="488"/>
    </row>
    <row r="86" spans="1:6" s="365" customFormat="1" ht="18" x14ac:dyDescent="0.25">
      <c r="A86" s="477" t="s">
        <v>209</v>
      </c>
      <c r="B86" s="478"/>
      <c r="C86" s="471">
        <f>SUM(F65:F84)</f>
        <v>0</v>
      </c>
      <c r="D86" s="472"/>
      <c r="E86" s="472"/>
      <c r="F86" s="241" t="s">
        <v>180</v>
      </c>
    </row>
    <row r="87" spans="1:6" s="365" customFormat="1" ht="15.75" customHeight="1" x14ac:dyDescent="0.25">
      <c r="A87" s="446" t="s">
        <v>186</v>
      </c>
      <c r="B87" s="466" t="s">
        <v>393</v>
      </c>
      <c r="C87" s="483"/>
      <c r="D87" s="483"/>
      <c r="E87" s="483"/>
      <c r="F87" s="483"/>
    </row>
    <row r="88" spans="1:6" s="365" customFormat="1" ht="15.75" customHeight="1" x14ac:dyDescent="0.25">
      <c r="A88" s="446"/>
      <c r="B88" s="466"/>
      <c r="C88" s="483"/>
      <c r="D88" s="483"/>
      <c r="E88" s="483"/>
      <c r="F88" s="483"/>
    </row>
    <row r="89" spans="1:6" s="365" customFormat="1" ht="6.75" customHeight="1" x14ac:dyDescent="0.25">
      <c r="A89" s="446"/>
      <c r="B89" s="466"/>
      <c r="C89" s="483"/>
      <c r="D89" s="483"/>
      <c r="E89" s="483"/>
      <c r="F89" s="483"/>
    </row>
    <row r="90" spans="1:6" s="365" customFormat="1" ht="45" customHeight="1" x14ac:dyDescent="0.25">
      <c r="A90" s="340" t="s">
        <v>0</v>
      </c>
      <c r="B90" s="219" t="s">
        <v>453</v>
      </c>
      <c r="C90" s="346" t="s">
        <v>214</v>
      </c>
      <c r="D90" s="212">
        <v>128</v>
      </c>
      <c r="E90" s="212"/>
      <c r="F90" s="212"/>
    </row>
    <row r="91" spans="1:6" s="365" customFormat="1" ht="45" customHeight="1" x14ac:dyDescent="0.25">
      <c r="A91" s="340" t="s">
        <v>13</v>
      </c>
      <c r="B91" s="219" t="s">
        <v>392</v>
      </c>
      <c r="C91" s="346" t="s">
        <v>384</v>
      </c>
      <c r="D91" s="212">
        <v>22</v>
      </c>
      <c r="E91" s="212"/>
      <c r="F91" s="212"/>
    </row>
    <row r="92" spans="1:6" s="365" customFormat="1" ht="30" customHeight="1" x14ac:dyDescent="0.25">
      <c r="A92" s="340" t="s">
        <v>19</v>
      </c>
      <c r="B92" s="219" t="s">
        <v>391</v>
      </c>
      <c r="C92" s="346" t="s">
        <v>384</v>
      </c>
      <c r="D92" s="212">
        <v>12</v>
      </c>
      <c r="E92" s="212"/>
      <c r="F92" s="212"/>
    </row>
    <row r="93" spans="1:6" s="365" customFormat="1" ht="60" customHeight="1" x14ac:dyDescent="0.25">
      <c r="A93" s="340">
        <v>4</v>
      </c>
      <c r="B93" s="219" t="s">
        <v>454</v>
      </c>
      <c r="C93" s="346" t="s">
        <v>384</v>
      </c>
      <c r="D93" s="212">
        <v>12</v>
      </c>
      <c r="E93" s="212"/>
      <c r="F93" s="212"/>
    </row>
    <row r="94" spans="1:6" s="365" customFormat="1" ht="60" customHeight="1" x14ac:dyDescent="0.25">
      <c r="A94" s="340" t="s">
        <v>24</v>
      </c>
      <c r="B94" s="219" t="s">
        <v>390</v>
      </c>
      <c r="C94" s="346" t="s">
        <v>214</v>
      </c>
      <c r="D94" s="212">
        <v>50</v>
      </c>
      <c r="E94" s="212"/>
      <c r="F94" s="212"/>
    </row>
    <row r="95" spans="1:6" s="365" customFormat="1" ht="18" x14ac:dyDescent="0.25">
      <c r="A95" s="477" t="s">
        <v>209</v>
      </c>
      <c r="B95" s="478"/>
      <c r="C95" s="471">
        <f>SUM(F90:F94)</f>
        <v>0</v>
      </c>
      <c r="D95" s="472"/>
      <c r="E95" s="472"/>
      <c r="F95" s="241" t="s">
        <v>180</v>
      </c>
    </row>
    <row r="96" spans="1:6" s="365" customFormat="1" x14ac:dyDescent="0.25"/>
    <row r="97" spans="1:6" s="365" customFormat="1" x14ac:dyDescent="0.25"/>
    <row r="98" spans="1:6" s="365" customFormat="1" x14ac:dyDescent="0.25"/>
    <row r="99" spans="1:6" s="365" customFormat="1" ht="15.75" customHeight="1" x14ac:dyDescent="0.25">
      <c r="A99" s="446" t="s">
        <v>184</v>
      </c>
      <c r="B99" s="480" t="s">
        <v>389</v>
      </c>
      <c r="C99" s="483"/>
      <c r="D99" s="483"/>
      <c r="E99" s="483"/>
      <c r="F99" s="483"/>
    </row>
    <row r="100" spans="1:6" s="365" customFormat="1" ht="15.75" customHeight="1" x14ac:dyDescent="0.25">
      <c r="A100" s="446"/>
      <c r="B100" s="481"/>
      <c r="C100" s="483"/>
      <c r="D100" s="483"/>
      <c r="E100" s="483"/>
      <c r="F100" s="483"/>
    </row>
    <row r="101" spans="1:6" s="365" customFormat="1" ht="6.75" customHeight="1" x14ac:dyDescent="0.25">
      <c r="A101" s="446"/>
      <c r="B101" s="482"/>
      <c r="C101" s="483"/>
      <c r="D101" s="483"/>
      <c r="E101" s="483"/>
      <c r="F101" s="483"/>
    </row>
    <row r="102" spans="1:6" s="365" customFormat="1" ht="135" customHeight="1" x14ac:dyDescent="0.25">
      <c r="A102" s="340" t="s">
        <v>0</v>
      </c>
      <c r="B102" s="219" t="s">
        <v>388</v>
      </c>
      <c r="C102" s="346" t="s">
        <v>214</v>
      </c>
      <c r="D102" s="212">
        <v>50</v>
      </c>
      <c r="E102" s="212"/>
      <c r="F102" s="212"/>
    </row>
    <row r="103" spans="1:6" s="365" customFormat="1" ht="105" customHeight="1" x14ac:dyDescent="0.25">
      <c r="A103" s="340" t="s">
        <v>13</v>
      </c>
      <c r="B103" s="219" t="s">
        <v>387</v>
      </c>
      <c r="C103" s="346" t="s">
        <v>384</v>
      </c>
      <c r="D103" s="212">
        <v>1.2</v>
      </c>
      <c r="E103" s="212"/>
      <c r="F103" s="212"/>
    </row>
    <row r="104" spans="1:6" s="365" customFormat="1" ht="60" customHeight="1" x14ac:dyDescent="0.25">
      <c r="A104" s="340" t="s">
        <v>19</v>
      </c>
      <c r="B104" s="219" t="s">
        <v>386</v>
      </c>
      <c r="C104" s="346" t="s">
        <v>384</v>
      </c>
      <c r="D104" s="212">
        <v>12.8</v>
      </c>
      <c r="E104" s="212"/>
      <c r="F104" s="212"/>
    </row>
    <row r="105" spans="1:6" s="365" customFormat="1" ht="30" customHeight="1" x14ac:dyDescent="0.25">
      <c r="A105" s="340" t="s">
        <v>21</v>
      </c>
      <c r="B105" s="219" t="s">
        <v>385</v>
      </c>
      <c r="C105" s="346" t="s">
        <v>384</v>
      </c>
      <c r="D105" s="212">
        <v>0.7</v>
      </c>
      <c r="E105" s="212"/>
      <c r="F105" s="212"/>
    </row>
    <row r="106" spans="1:6" s="365" customFormat="1" ht="18" x14ac:dyDescent="0.25">
      <c r="A106" s="477" t="s">
        <v>209</v>
      </c>
      <c r="B106" s="478"/>
      <c r="C106" s="471">
        <f>SUM(F102:F105)</f>
        <v>0</v>
      </c>
      <c r="D106" s="472"/>
      <c r="E106" s="472"/>
      <c r="F106" s="241" t="s">
        <v>180</v>
      </c>
    </row>
    <row r="107" spans="1:6" s="365" customFormat="1" x14ac:dyDescent="0.25"/>
    <row r="108" spans="1:6" s="365" customFormat="1" x14ac:dyDescent="0.25"/>
    <row r="109" spans="1:6" s="184" customFormat="1" ht="15.75" customHeight="1" x14ac:dyDescent="0.2">
      <c r="A109" s="425" t="s">
        <v>201</v>
      </c>
      <c r="B109" s="440" t="s">
        <v>202</v>
      </c>
      <c r="C109" s="411"/>
      <c r="D109" s="432"/>
      <c r="E109" s="432"/>
      <c r="F109" s="435"/>
    </row>
    <row r="110" spans="1:6" s="184" customFormat="1" x14ac:dyDescent="0.2">
      <c r="A110" s="426"/>
      <c r="B110" s="441"/>
      <c r="C110" s="431"/>
      <c r="D110" s="433"/>
      <c r="E110" s="433"/>
      <c r="F110" s="436"/>
    </row>
    <row r="111" spans="1:6" s="184" customFormat="1" x14ac:dyDescent="0.2">
      <c r="A111" s="427"/>
      <c r="B111" s="442"/>
      <c r="C111" s="412"/>
      <c r="D111" s="434"/>
      <c r="E111" s="434"/>
      <c r="F111" s="437"/>
    </row>
    <row r="112" spans="1:6" s="184" customFormat="1" ht="30" x14ac:dyDescent="0.2">
      <c r="A112" s="340" t="s">
        <v>0</v>
      </c>
      <c r="B112" s="195" t="s">
        <v>432</v>
      </c>
      <c r="C112" s="346" t="s">
        <v>384</v>
      </c>
      <c r="D112" s="212">
        <v>3.5</v>
      </c>
      <c r="E112" s="212"/>
      <c r="F112" s="212"/>
    </row>
    <row r="113" spans="1:6" s="184" customFormat="1" ht="30" x14ac:dyDescent="0.2">
      <c r="A113" s="340" t="s">
        <v>13</v>
      </c>
      <c r="B113" s="195" t="s">
        <v>433</v>
      </c>
      <c r="C113" s="346" t="s">
        <v>214</v>
      </c>
      <c r="D113" s="212">
        <v>7</v>
      </c>
      <c r="E113" s="212"/>
      <c r="F113" s="212"/>
    </row>
    <row r="114" spans="1:6" s="184" customFormat="1" ht="30" x14ac:dyDescent="0.2">
      <c r="A114" s="340" t="s">
        <v>19</v>
      </c>
      <c r="B114" s="195" t="s">
        <v>434</v>
      </c>
      <c r="C114" s="346" t="s">
        <v>214</v>
      </c>
      <c r="D114" s="212">
        <v>30</v>
      </c>
      <c r="E114" s="212"/>
      <c r="F114" s="212"/>
    </row>
    <row r="115" spans="1:6" s="184" customFormat="1" ht="30" x14ac:dyDescent="0.2">
      <c r="A115" s="340" t="s">
        <v>21</v>
      </c>
      <c r="B115" s="195" t="s">
        <v>435</v>
      </c>
      <c r="C115" s="346" t="s">
        <v>214</v>
      </c>
      <c r="D115" s="212">
        <v>416</v>
      </c>
      <c r="E115" s="212"/>
      <c r="F115" s="212"/>
    </row>
    <row r="116" spans="1:6" s="184" customFormat="1" ht="105" x14ac:dyDescent="0.2">
      <c r="A116" s="340" t="s">
        <v>24</v>
      </c>
      <c r="B116" s="214" t="s">
        <v>436</v>
      </c>
      <c r="C116" s="346" t="s">
        <v>214</v>
      </c>
      <c r="D116" s="212">
        <v>30</v>
      </c>
      <c r="E116" s="212"/>
      <c r="F116" s="212"/>
    </row>
    <row r="117" spans="1:6" s="184" customFormat="1" ht="45" x14ac:dyDescent="0.2">
      <c r="A117" s="340" t="s">
        <v>27</v>
      </c>
      <c r="B117" s="214" t="s">
        <v>437</v>
      </c>
      <c r="C117" s="346" t="s">
        <v>214</v>
      </c>
      <c r="D117" s="212">
        <v>48</v>
      </c>
      <c r="E117" s="212"/>
      <c r="F117" s="212"/>
    </row>
    <row r="118" spans="1:6" s="184" customFormat="1" ht="73.5" customHeight="1" x14ac:dyDescent="0.2">
      <c r="A118" s="340" t="s">
        <v>30</v>
      </c>
      <c r="B118" s="214" t="s">
        <v>438</v>
      </c>
      <c r="C118" s="346" t="s">
        <v>214</v>
      </c>
      <c r="D118" s="212">
        <v>128</v>
      </c>
      <c r="E118" s="212"/>
      <c r="F118" s="212"/>
    </row>
    <row r="119" spans="1:6" s="184" customFormat="1" ht="30" x14ac:dyDescent="0.2">
      <c r="A119" s="340" t="s">
        <v>33</v>
      </c>
      <c r="B119" s="214" t="s">
        <v>439</v>
      </c>
      <c r="C119" s="346" t="s">
        <v>214</v>
      </c>
      <c r="D119" s="212">
        <v>13</v>
      </c>
      <c r="E119" s="212"/>
      <c r="F119" s="212"/>
    </row>
    <row r="120" spans="1:6" s="184" customFormat="1" x14ac:dyDescent="0.2">
      <c r="A120" s="404"/>
      <c r="B120" s="405"/>
      <c r="C120" s="438"/>
      <c r="D120" s="438"/>
      <c r="E120" s="438"/>
      <c r="F120" s="439"/>
    </row>
    <row r="121" spans="1:6" s="184" customFormat="1" ht="20.100000000000001" customHeight="1" x14ac:dyDescent="0.25">
      <c r="A121" s="420" t="s">
        <v>209</v>
      </c>
      <c r="B121" s="421"/>
      <c r="C121" s="422">
        <f>SUM(F112:F119)</f>
        <v>0</v>
      </c>
      <c r="D121" s="423"/>
      <c r="E121" s="423"/>
      <c r="F121" s="175" t="s">
        <v>180</v>
      </c>
    </row>
    <row r="122" spans="1:6" s="365" customFormat="1" x14ac:dyDescent="0.25"/>
    <row r="123" spans="1:6" s="365" customFormat="1" x14ac:dyDescent="0.25"/>
    <row r="124" spans="1:6" s="365" customFormat="1" x14ac:dyDescent="0.25"/>
    <row r="125" spans="1:6" s="365" customFormat="1" x14ac:dyDescent="0.25"/>
    <row r="126" spans="1:6" s="365" customFormat="1" x14ac:dyDescent="0.25"/>
    <row r="127" spans="1:6" s="365" customFormat="1" x14ac:dyDescent="0.25"/>
    <row r="128" spans="1:6" s="365" customFormat="1" x14ac:dyDescent="0.25"/>
    <row r="129" spans="1:6" s="365" customFormat="1" x14ac:dyDescent="0.25"/>
    <row r="130" spans="1:6" s="365" customFormat="1" x14ac:dyDescent="0.25"/>
    <row r="131" spans="1:6" s="365" customFormat="1" x14ac:dyDescent="0.25"/>
    <row r="132" spans="1:6" s="365" customFormat="1" x14ac:dyDescent="0.25"/>
    <row r="133" spans="1:6" s="365" customFormat="1" x14ac:dyDescent="0.25"/>
    <row r="134" spans="1:6" s="365" customFormat="1" x14ac:dyDescent="0.25"/>
    <row r="135" spans="1:6" s="365" customFormat="1" x14ac:dyDescent="0.25"/>
    <row r="136" spans="1:6" s="365" customFormat="1" x14ac:dyDescent="0.25"/>
    <row r="137" spans="1:6" s="365" customFormat="1" x14ac:dyDescent="0.25"/>
    <row r="138" spans="1:6" s="275" customFormat="1" ht="15.75" x14ac:dyDescent="0.25">
      <c r="A138" s="446" t="s">
        <v>199</v>
      </c>
      <c r="B138" s="446" t="s">
        <v>296</v>
      </c>
      <c r="C138" s="467"/>
      <c r="D138" s="468"/>
      <c r="E138" s="468"/>
      <c r="F138" s="468"/>
    </row>
    <row r="139" spans="1:6" s="275" customFormat="1" ht="15.75" x14ac:dyDescent="0.25">
      <c r="A139" s="446"/>
      <c r="B139" s="446"/>
      <c r="C139" s="467"/>
      <c r="D139" s="468"/>
      <c r="E139" s="468"/>
      <c r="F139" s="468"/>
    </row>
    <row r="140" spans="1:6" s="275" customFormat="1" ht="15.75" x14ac:dyDescent="0.25">
      <c r="A140" s="446"/>
      <c r="B140" s="446"/>
      <c r="C140" s="467"/>
      <c r="D140" s="468"/>
      <c r="E140" s="468"/>
      <c r="F140" s="468"/>
    </row>
    <row r="141" spans="1:6" s="275" customFormat="1" ht="60" x14ac:dyDescent="0.25">
      <c r="A141" s="340" t="s">
        <v>0</v>
      </c>
      <c r="B141" s="217" t="s">
        <v>455</v>
      </c>
      <c r="C141" s="346" t="s">
        <v>214</v>
      </c>
      <c r="D141" s="212">
        <v>1995</v>
      </c>
      <c r="E141" s="212"/>
      <c r="F141" s="212"/>
    </row>
    <row r="142" spans="1:6" s="369" customFormat="1" ht="132" customHeight="1" x14ac:dyDescent="0.25">
      <c r="A142" s="271" t="s">
        <v>13</v>
      </c>
      <c r="B142" s="272" t="s">
        <v>428</v>
      </c>
      <c r="C142" s="273" t="s">
        <v>214</v>
      </c>
      <c r="D142" s="274">
        <v>831.7</v>
      </c>
      <c r="E142" s="274"/>
      <c r="F142" s="274"/>
    </row>
    <row r="143" spans="1:6" s="369" customFormat="1" ht="132" customHeight="1" x14ac:dyDescent="0.25">
      <c r="A143" s="271" t="s">
        <v>19</v>
      </c>
      <c r="B143" s="272" t="s">
        <v>429</v>
      </c>
      <c r="C143" s="273" t="s">
        <v>214</v>
      </c>
      <c r="D143" s="274">
        <v>672.8</v>
      </c>
      <c r="E143" s="274"/>
      <c r="F143" s="274"/>
    </row>
    <row r="144" spans="1:6" s="275" customFormat="1" ht="90" x14ac:dyDescent="0.25">
      <c r="A144" s="340" t="s">
        <v>21</v>
      </c>
      <c r="B144" s="217" t="s">
        <v>423</v>
      </c>
      <c r="C144" s="346" t="s">
        <v>214</v>
      </c>
      <c r="D144" s="212">
        <v>56.5</v>
      </c>
      <c r="E144" s="212"/>
      <c r="F144" s="212"/>
    </row>
    <row r="145" spans="1:6" s="369" customFormat="1" ht="75" customHeight="1" x14ac:dyDescent="0.25">
      <c r="A145" s="271" t="s">
        <v>24</v>
      </c>
      <c r="B145" s="272" t="s">
        <v>424</v>
      </c>
      <c r="C145" s="273" t="s">
        <v>214</v>
      </c>
      <c r="D145" s="274">
        <v>108</v>
      </c>
      <c r="E145" s="274"/>
      <c r="F145" s="274"/>
    </row>
    <row r="146" spans="1:6" s="275" customFormat="1" ht="90" customHeight="1" x14ac:dyDescent="0.25">
      <c r="A146" s="340" t="s">
        <v>27</v>
      </c>
      <c r="B146" s="217" t="s">
        <v>425</v>
      </c>
      <c r="C146" s="346" t="s">
        <v>214</v>
      </c>
      <c r="D146" s="212">
        <v>81.67</v>
      </c>
      <c r="E146" s="212"/>
      <c r="F146" s="212"/>
    </row>
    <row r="147" spans="1:6" s="275" customFormat="1" ht="105" customHeight="1" x14ac:dyDescent="0.25">
      <c r="A147" s="340" t="s">
        <v>30</v>
      </c>
      <c r="B147" s="213" t="s">
        <v>456</v>
      </c>
      <c r="C147" s="346" t="s">
        <v>214</v>
      </c>
      <c r="D147" s="212">
        <v>160</v>
      </c>
      <c r="E147" s="212"/>
      <c r="F147" s="212"/>
    </row>
    <row r="148" spans="1:6" s="275" customFormat="1" ht="75" customHeight="1" x14ac:dyDescent="0.25">
      <c r="A148" s="340" t="s">
        <v>33</v>
      </c>
      <c r="B148" s="217" t="s">
        <v>426</v>
      </c>
      <c r="C148" s="346" t="s">
        <v>214</v>
      </c>
      <c r="D148" s="212">
        <v>151.1</v>
      </c>
      <c r="E148" s="212"/>
      <c r="F148" s="212"/>
    </row>
    <row r="149" spans="1:6" s="275" customFormat="1" ht="15.75" x14ac:dyDescent="0.25">
      <c r="A149" s="448"/>
      <c r="B149" s="448"/>
      <c r="C149" s="415"/>
      <c r="D149" s="415"/>
      <c r="E149" s="415"/>
      <c r="F149" s="415"/>
    </row>
    <row r="150" spans="1:6" s="275" customFormat="1" ht="18.75" x14ac:dyDescent="0.3">
      <c r="A150" s="477" t="s">
        <v>209</v>
      </c>
      <c r="B150" s="478"/>
      <c r="C150" s="471">
        <f>SUM(F141:F148)</f>
        <v>0</v>
      </c>
      <c r="D150" s="472"/>
      <c r="E150" s="472"/>
      <c r="F150" s="370" t="s">
        <v>180</v>
      </c>
    </row>
    <row r="151" spans="1:6" s="365" customFormat="1" x14ac:dyDescent="0.25"/>
    <row r="152" spans="1:6" s="365" customFormat="1" x14ac:dyDescent="0.25"/>
    <row r="153" spans="1:6" s="365" customFormat="1" x14ac:dyDescent="0.25"/>
    <row r="154" spans="1:6" s="365" customFormat="1" x14ac:dyDescent="0.25"/>
    <row r="155" spans="1:6" s="365" customFormat="1" x14ac:dyDescent="0.25"/>
    <row r="156" spans="1:6" s="365" customFormat="1" x14ac:dyDescent="0.25"/>
    <row r="157" spans="1:6" s="365" customFormat="1" x14ac:dyDescent="0.25"/>
    <row r="158" spans="1:6" s="275" customFormat="1" ht="15.75" x14ac:dyDescent="0.25">
      <c r="A158" s="446" t="s">
        <v>383</v>
      </c>
      <c r="B158" s="446" t="s">
        <v>382</v>
      </c>
      <c r="C158" s="467"/>
      <c r="D158" s="468"/>
      <c r="E158" s="468"/>
      <c r="F158" s="468"/>
    </row>
    <row r="159" spans="1:6" s="275" customFormat="1" ht="15.75" x14ac:dyDescent="0.25">
      <c r="A159" s="446"/>
      <c r="B159" s="446"/>
      <c r="C159" s="467"/>
      <c r="D159" s="468"/>
      <c r="E159" s="468"/>
      <c r="F159" s="468"/>
    </row>
    <row r="160" spans="1:6" s="275" customFormat="1" ht="15.75" x14ac:dyDescent="0.25">
      <c r="A160" s="446"/>
      <c r="B160" s="446"/>
      <c r="C160" s="467"/>
      <c r="D160" s="468"/>
      <c r="E160" s="468"/>
      <c r="F160" s="468"/>
    </row>
    <row r="161" spans="1:6" s="275" customFormat="1" ht="75" x14ac:dyDescent="0.25">
      <c r="A161" s="340" t="s">
        <v>0</v>
      </c>
      <c r="B161" s="217" t="s">
        <v>381</v>
      </c>
      <c r="C161" s="346" t="s">
        <v>17</v>
      </c>
      <c r="D161" s="212">
        <v>8</v>
      </c>
      <c r="E161" s="212"/>
      <c r="F161" s="212"/>
    </row>
    <row r="162" spans="1:6" s="275" customFormat="1" ht="90" x14ac:dyDescent="0.25">
      <c r="A162" s="340" t="s">
        <v>13</v>
      </c>
      <c r="B162" s="217" t="s">
        <v>380</v>
      </c>
      <c r="C162" s="346" t="s">
        <v>214</v>
      </c>
      <c r="D162" s="212">
        <v>1995</v>
      </c>
      <c r="E162" s="212"/>
      <c r="F162" s="212"/>
    </row>
    <row r="163" spans="1:6" s="275" customFormat="1" ht="60" x14ac:dyDescent="0.25">
      <c r="A163" s="340" t="s">
        <v>19</v>
      </c>
      <c r="B163" s="217" t="s">
        <v>379</v>
      </c>
      <c r="C163" s="346" t="s">
        <v>214</v>
      </c>
      <c r="D163" s="212">
        <v>1995</v>
      </c>
      <c r="E163" s="212"/>
      <c r="F163" s="212"/>
    </row>
    <row r="164" spans="1:6" s="275" customFormat="1" ht="15.75" x14ac:dyDescent="0.25">
      <c r="A164" s="448"/>
      <c r="B164" s="448"/>
      <c r="C164" s="415"/>
      <c r="D164" s="415"/>
      <c r="E164" s="415"/>
      <c r="F164" s="415"/>
    </row>
    <row r="165" spans="1:6" s="275" customFormat="1" ht="18.75" x14ac:dyDescent="0.3">
      <c r="A165" s="477" t="s">
        <v>209</v>
      </c>
      <c r="B165" s="478"/>
      <c r="C165" s="471">
        <f>SUM(F161:F163)</f>
        <v>0</v>
      </c>
      <c r="D165" s="472"/>
      <c r="E165" s="472"/>
      <c r="F165" s="370" t="s">
        <v>180</v>
      </c>
    </row>
    <row r="166" spans="1:6" s="365" customFormat="1" x14ac:dyDescent="0.25"/>
    <row r="167" spans="1:6" s="365" customFormat="1" x14ac:dyDescent="0.25"/>
    <row r="168" spans="1:6" s="365" customFormat="1" x14ac:dyDescent="0.25"/>
    <row r="169" spans="1:6" s="365" customFormat="1" x14ac:dyDescent="0.25"/>
    <row r="170" spans="1:6" s="365" customFormat="1" x14ac:dyDescent="0.25"/>
    <row r="171" spans="1:6" s="365" customFormat="1" x14ac:dyDescent="0.25"/>
    <row r="172" spans="1:6" s="365" customFormat="1" x14ac:dyDescent="0.25"/>
    <row r="173" spans="1:6" s="275" customFormat="1" ht="15.75" x14ac:dyDescent="0.25">
      <c r="A173" s="446" t="s">
        <v>195</v>
      </c>
      <c r="B173" s="446" t="s">
        <v>294</v>
      </c>
      <c r="C173" s="467"/>
      <c r="D173" s="468"/>
      <c r="E173" s="468"/>
      <c r="F173" s="468"/>
    </row>
    <row r="174" spans="1:6" s="275" customFormat="1" ht="15.75" x14ac:dyDescent="0.25">
      <c r="A174" s="446"/>
      <c r="B174" s="446"/>
      <c r="C174" s="467"/>
      <c r="D174" s="468"/>
      <c r="E174" s="468"/>
      <c r="F174" s="468"/>
    </row>
    <row r="175" spans="1:6" s="275" customFormat="1" ht="15.75" x14ac:dyDescent="0.25">
      <c r="A175" s="446"/>
      <c r="B175" s="446"/>
      <c r="C175" s="467"/>
      <c r="D175" s="468"/>
      <c r="E175" s="468"/>
      <c r="F175" s="468"/>
    </row>
    <row r="176" spans="1:6" s="275" customFormat="1" ht="165" x14ac:dyDescent="0.25">
      <c r="A176" s="340">
        <v>1</v>
      </c>
      <c r="B176" s="217" t="s">
        <v>378</v>
      </c>
      <c r="C176" s="346" t="s">
        <v>214</v>
      </c>
      <c r="D176" s="212">
        <v>1995</v>
      </c>
      <c r="E176" s="212"/>
      <c r="F176" s="212"/>
    </row>
    <row r="177" spans="1:6" s="275" customFormat="1" ht="90" x14ac:dyDescent="0.25">
      <c r="A177" s="340">
        <v>2</v>
      </c>
      <c r="B177" s="217" t="s">
        <v>377</v>
      </c>
      <c r="C177" s="346" t="s">
        <v>170</v>
      </c>
      <c r="D177" s="212">
        <v>120</v>
      </c>
      <c r="E177" s="212"/>
      <c r="F177" s="212"/>
    </row>
    <row r="178" spans="1:6" s="275" customFormat="1" ht="105" x14ac:dyDescent="0.25">
      <c r="A178" s="340">
        <v>3</v>
      </c>
      <c r="B178" s="217" t="s">
        <v>376</v>
      </c>
      <c r="C178" s="346" t="s">
        <v>170</v>
      </c>
      <c r="D178" s="212">
        <v>42</v>
      </c>
      <c r="E178" s="212"/>
      <c r="F178" s="212"/>
    </row>
    <row r="179" spans="1:6" s="275" customFormat="1" ht="135" customHeight="1" x14ac:dyDescent="0.25">
      <c r="A179" s="340" t="s">
        <v>21</v>
      </c>
      <c r="B179" s="217" t="s">
        <v>375</v>
      </c>
      <c r="C179" s="346" t="s">
        <v>170</v>
      </c>
      <c r="D179" s="212">
        <v>240</v>
      </c>
      <c r="E179" s="212"/>
      <c r="F179" s="212"/>
    </row>
    <row r="180" spans="1:6" s="275" customFormat="1" ht="15.75" x14ac:dyDescent="0.25">
      <c r="A180" s="448"/>
      <c r="B180" s="448"/>
      <c r="C180" s="415"/>
      <c r="D180" s="415"/>
      <c r="E180" s="415"/>
      <c r="F180" s="415"/>
    </row>
    <row r="181" spans="1:6" s="275" customFormat="1" ht="18.75" x14ac:dyDescent="0.3">
      <c r="A181" s="477" t="s">
        <v>209</v>
      </c>
      <c r="B181" s="478"/>
      <c r="C181" s="471">
        <f>SUM(F176:F179)</f>
        <v>0</v>
      </c>
      <c r="D181" s="472"/>
      <c r="E181" s="472"/>
      <c r="F181" s="370" t="s">
        <v>180</v>
      </c>
    </row>
    <row r="182" spans="1:6" s="365" customFormat="1" x14ac:dyDescent="0.25"/>
    <row r="183" spans="1:6" s="365" customFormat="1" x14ac:dyDescent="0.25"/>
    <row r="184" spans="1:6" s="365" customFormat="1" x14ac:dyDescent="0.25"/>
    <row r="185" spans="1:6" s="365" customFormat="1" x14ac:dyDescent="0.25"/>
    <row r="186" spans="1:6" s="365" customFormat="1" x14ac:dyDescent="0.25"/>
    <row r="187" spans="1:6" s="365" customFormat="1" x14ac:dyDescent="0.25"/>
    <row r="188" spans="1:6" s="365" customFormat="1" x14ac:dyDescent="0.25"/>
    <row r="189" spans="1:6" s="365" customFormat="1" x14ac:dyDescent="0.25"/>
    <row r="190" spans="1:6" s="365" customFormat="1" x14ac:dyDescent="0.25"/>
    <row r="191" spans="1:6" s="365" customFormat="1" x14ac:dyDescent="0.25"/>
    <row r="192" spans="1:6" s="184" customFormat="1" ht="19.5" customHeight="1" x14ac:dyDescent="0.2">
      <c r="A192" s="446" t="s">
        <v>193</v>
      </c>
      <c r="B192" s="466" t="s">
        <v>196</v>
      </c>
      <c r="C192" s="467"/>
      <c r="D192" s="468"/>
      <c r="E192" s="468"/>
      <c r="F192" s="468"/>
    </row>
    <row r="193" spans="1:6" s="184" customFormat="1" ht="19.5" customHeight="1" x14ac:dyDescent="0.2">
      <c r="A193" s="446"/>
      <c r="B193" s="466"/>
      <c r="C193" s="467"/>
      <c r="D193" s="468"/>
      <c r="E193" s="468"/>
      <c r="F193" s="468"/>
    </row>
    <row r="194" spans="1:6" s="184" customFormat="1" ht="19.5" customHeight="1" x14ac:dyDescent="0.2">
      <c r="A194" s="446"/>
      <c r="B194" s="466"/>
      <c r="C194" s="467"/>
      <c r="D194" s="468"/>
      <c r="E194" s="468"/>
      <c r="F194" s="468"/>
    </row>
    <row r="195" spans="1:6" s="184" customFormat="1" ht="341.25" customHeight="1" x14ac:dyDescent="0.2">
      <c r="A195" s="340"/>
      <c r="B195" s="489" t="s">
        <v>457</v>
      </c>
      <c r="C195" s="418"/>
      <c r="D195" s="418"/>
      <c r="E195" s="418"/>
      <c r="F195" s="419"/>
    </row>
    <row r="196" spans="1:6" s="184" customFormat="1" ht="19.5" customHeight="1" x14ac:dyDescent="0.2">
      <c r="A196" s="339"/>
      <c r="B196" s="354"/>
      <c r="C196" s="346"/>
      <c r="D196" s="355"/>
      <c r="E196" s="355"/>
      <c r="F196" s="355"/>
    </row>
    <row r="197" spans="1:6" s="184" customFormat="1" ht="61.5" customHeight="1" x14ac:dyDescent="0.2">
      <c r="A197" s="340">
        <v>1</v>
      </c>
      <c r="B197" s="214" t="s">
        <v>374</v>
      </c>
      <c r="C197" s="346" t="s">
        <v>214</v>
      </c>
      <c r="D197" s="212">
        <v>360</v>
      </c>
      <c r="E197" s="212"/>
      <c r="F197" s="212"/>
    </row>
    <row r="198" spans="1:6" s="184" customFormat="1" ht="81.75" customHeight="1" x14ac:dyDescent="0.2">
      <c r="A198" s="340">
        <v>2</v>
      </c>
      <c r="B198" s="214" t="s">
        <v>373</v>
      </c>
      <c r="C198" s="346" t="s">
        <v>214</v>
      </c>
      <c r="D198" s="212">
        <v>130</v>
      </c>
      <c r="E198" s="212"/>
      <c r="F198" s="212"/>
    </row>
    <row r="199" spans="1:6" s="184" customFormat="1" ht="135" customHeight="1" x14ac:dyDescent="0.2">
      <c r="A199" s="340">
        <v>3</v>
      </c>
      <c r="B199" s="214" t="s">
        <v>372</v>
      </c>
      <c r="C199" s="346" t="s">
        <v>214</v>
      </c>
      <c r="D199" s="212">
        <v>20</v>
      </c>
      <c r="E199" s="212"/>
      <c r="F199" s="212"/>
    </row>
    <row r="200" spans="1:6" s="184" customFormat="1" ht="96" customHeight="1" x14ac:dyDescent="0.2">
      <c r="A200" s="340" t="s">
        <v>371</v>
      </c>
      <c r="B200" s="195" t="s">
        <v>370</v>
      </c>
      <c r="C200" s="346" t="s">
        <v>170</v>
      </c>
      <c r="D200" s="212">
        <v>21</v>
      </c>
      <c r="E200" s="212"/>
      <c r="F200" s="212"/>
    </row>
    <row r="201" spans="1:6" s="184" customFormat="1" ht="86.25" customHeight="1" x14ac:dyDescent="0.2">
      <c r="A201" s="340" t="s">
        <v>24</v>
      </c>
      <c r="B201" s="195" t="s">
        <v>369</v>
      </c>
      <c r="C201" s="346" t="s">
        <v>170</v>
      </c>
      <c r="D201" s="212">
        <v>9</v>
      </c>
      <c r="E201" s="212"/>
      <c r="F201" s="212"/>
    </row>
    <row r="202" spans="1:6" s="184" customFormat="1" ht="24.75" customHeight="1" x14ac:dyDescent="0.2">
      <c r="A202" s="340"/>
      <c r="B202" s="261"/>
      <c r="C202" s="237"/>
      <c r="D202" s="236"/>
      <c r="E202" s="236"/>
      <c r="F202" s="235"/>
    </row>
    <row r="203" spans="1:6" s="184" customFormat="1" ht="201.75" customHeight="1" x14ac:dyDescent="0.2">
      <c r="A203" s="340" t="s">
        <v>27</v>
      </c>
      <c r="B203" s="417" t="s">
        <v>458</v>
      </c>
      <c r="C203" s="418"/>
      <c r="D203" s="418"/>
      <c r="E203" s="418"/>
      <c r="F203" s="419"/>
    </row>
    <row r="204" spans="1:6" s="184" customFormat="1" ht="19.5" customHeight="1" x14ac:dyDescent="0.2">
      <c r="A204" s="340"/>
      <c r="B204" s="239"/>
      <c r="C204" s="346" t="s">
        <v>214</v>
      </c>
      <c r="D204" s="212">
        <v>1600</v>
      </c>
      <c r="E204" s="212"/>
      <c r="F204" s="212"/>
    </row>
    <row r="205" spans="1:6" s="184" customFormat="1" ht="19.5" customHeight="1" x14ac:dyDescent="0.2">
      <c r="A205" s="340"/>
      <c r="B205" s="239"/>
      <c r="C205" s="346"/>
      <c r="D205" s="212"/>
      <c r="E205" s="212"/>
      <c r="F205" s="212"/>
    </row>
    <row r="206" spans="1:6" s="184" customFormat="1" ht="105" customHeight="1" x14ac:dyDescent="0.2">
      <c r="A206" s="340" t="s">
        <v>30</v>
      </c>
      <c r="B206" s="214" t="s">
        <v>285</v>
      </c>
      <c r="C206" s="346" t="s">
        <v>214</v>
      </c>
      <c r="D206" s="212">
        <v>260</v>
      </c>
      <c r="E206" s="212"/>
      <c r="F206" s="212"/>
    </row>
    <row r="207" spans="1:6" s="184" customFormat="1" ht="219.75" customHeight="1" x14ac:dyDescent="0.2">
      <c r="A207" s="340" t="s">
        <v>33</v>
      </c>
      <c r="B207" s="417" t="s">
        <v>459</v>
      </c>
      <c r="C207" s="418"/>
      <c r="D207" s="418"/>
      <c r="E207" s="418"/>
      <c r="F207" s="419"/>
    </row>
    <row r="208" spans="1:6" s="184" customFormat="1" x14ac:dyDescent="0.2">
      <c r="A208" s="340"/>
      <c r="B208" s="214"/>
      <c r="C208" s="346" t="s">
        <v>214</v>
      </c>
      <c r="D208" s="212">
        <v>250</v>
      </c>
      <c r="E208" s="212"/>
      <c r="F208" s="212"/>
    </row>
    <row r="209" spans="1:6" s="184" customFormat="1" x14ac:dyDescent="0.2">
      <c r="A209" s="340"/>
      <c r="B209" s="214"/>
      <c r="C209" s="346"/>
      <c r="D209" s="212"/>
      <c r="E209" s="212"/>
      <c r="F209" s="212"/>
    </row>
    <row r="210" spans="1:6" s="184" customFormat="1" ht="46.5" customHeight="1" x14ac:dyDescent="0.2">
      <c r="A210" s="340" t="s">
        <v>36</v>
      </c>
      <c r="B210" s="214" t="s">
        <v>246</v>
      </c>
      <c r="C210" s="346" t="s">
        <v>210</v>
      </c>
      <c r="D210" s="212">
        <v>670</v>
      </c>
      <c r="E210" s="212"/>
      <c r="F210" s="212"/>
    </row>
    <row r="211" spans="1:6" s="184" customFormat="1" ht="144.75" customHeight="1" x14ac:dyDescent="0.2">
      <c r="A211" s="340" t="s">
        <v>39</v>
      </c>
      <c r="B211" s="214" t="s">
        <v>368</v>
      </c>
      <c r="C211" s="346" t="s">
        <v>210</v>
      </c>
      <c r="D211" s="212">
        <v>320</v>
      </c>
      <c r="E211" s="212"/>
      <c r="F211" s="212"/>
    </row>
    <row r="212" spans="1:6" s="184" customFormat="1" ht="24.75" customHeight="1" x14ac:dyDescent="0.2">
      <c r="A212" s="340"/>
      <c r="B212" s="214"/>
      <c r="C212" s="346"/>
      <c r="D212" s="212"/>
      <c r="E212" s="212"/>
      <c r="F212" s="212"/>
    </row>
    <row r="213" spans="1:6" s="184" customFormat="1" ht="126.75" customHeight="1" x14ac:dyDescent="0.2">
      <c r="A213" s="340" t="s">
        <v>42</v>
      </c>
      <c r="B213" s="214" t="s">
        <v>367</v>
      </c>
      <c r="C213" s="346" t="s">
        <v>214</v>
      </c>
      <c r="D213" s="212">
        <v>80</v>
      </c>
      <c r="E213" s="212"/>
      <c r="F213" s="212"/>
    </row>
    <row r="214" spans="1:6" s="184" customFormat="1" ht="110.25" customHeight="1" x14ac:dyDescent="0.2">
      <c r="A214" s="340" t="s">
        <v>45</v>
      </c>
      <c r="B214" s="195" t="s">
        <v>366</v>
      </c>
      <c r="C214" s="346" t="s">
        <v>214</v>
      </c>
      <c r="D214" s="212">
        <v>115</v>
      </c>
      <c r="E214" s="212"/>
      <c r="F214" s="212"/>
    </row>
    <row r="215" spans="1:6" s="184" customFormat="1" ht="35.25" customHeight="1" x14ac:dyDescent="0.2">
      <c r="A215" s="340" t="s">
        <v>177</v>
      </c>
      <c r="B215" s="195" t="s">
        <v>245</v>
      </c>
      <c r="C215" s="346" t="s">
        <v>214</v>
      </c>
      <c r="D215" s="212">
        <v>2400</v>
      </c>
      <c r="E215" s="212"/>
      <c r="F215" s="212"/>
    </row>
    <row r="216" spans="1:6" s="184" customFormat="1" ht="45" customHeight="1" x14ac:dyDescent="0.2">
      <c r="A216" s="340">
        <v>14</v>
      </c>
      <c r="B216" s="214" t="s">
        <v>365</v>
      </c>
      <c r="C216" s="346" t="s">
        <v>17</v>
      </c>
      <c r="D216" s="212">
        <v>1</v>
      </c>
      <c r="E216" s="212"/>
      <c r="F216" s="212"/>
    </row>
    <row r="217" spans="1:6" s="184" customFormat="1" ht="20.100000000000001" customHeight="1" x14ac:dyDescent="0.2">
      <c r="A217" s="448"/>
      <c r="B217" s="448"/>
      <c r="C217" s="415"/>
      <c r="D217" s="415"/>
      <c r="E217" s="415"/>
      <c r="F217" s="415"/>
    </row>
    <row r="218" spans="1:6" s="184" customFormat="1" ht="20.100000000000001" customHeight="1" x14ac:dyDescent="0.25">
      <c r="A218" s="469" t="s">
        <v>209</v>
      </c>
      <c r="B218" s="470"/>
      <c r="C218" s="471">
        <f>SUM(F197:F216)</f>
        <v>0</v>
      </c>
      <c r="D218" s="472"/>
      <c r="E218" s="472"/>
      <c r="F218" s="175" t="s">
        <v>180</v>
      </c>
    </row>
    <row r="219" spans="1:6" s="365" customFormat="1" x14ac:dyDescent="0.25"/>
    <row r="220" spans="1:6" s="365" customFormat="1" x14ac:dyDescent="0.25"/>
    <row r="221" spans="1:6" s="365" customFormat="1" x14ac:dyDescent="0.25"/>
    <row r="222" spans="1:6" s="365" customFormat="1" x14ac:dyDescent="0.25"/>
    <row r="223" spans="1:6" s="275" customFormat="1" ht="15.75" x14ac:dyDescent="0.25">
      <c r="A223" s="446" t="s">
        <v>293</v>
      </c>
      <c r="B223" s="466" t="s">
        <v>198</v>
      </c>
      <c r="C223" s="467"/>
      <c r="D223" s="468"/>
      <c r="E223" s="468"/>
      <c r="F223" s="468"/>
    </row>
    <row r="224" spans="1:6" s="275" customFormat="1" ht="15.75" x14ac:dyDescent="0.25">
      <c r="A224" s="446"/>
      <c r="B224" s="466"/>
      <c r="C224" s="467"/>
      <c r="D224" s="468"/>
      <c r="E224" s="468"/>
      <c r="F224" s="468"/>
    </row>
    <row r="225" spans="1:6" s="275" customFormat="1" ht="15.75" x14ac:dyDescent="0.25">
      <c r="A225" s="446"/>
      <c r="B225" s="466"/>
      <c r="C225" s="467"/>
      <c r="D225" s="468"/>
      <c r="E225" s="468"/>
      <c r="F225" s="468"/>
    </row>
    <row r="226" spans="1:6" s="275" customFormat="1" ht="98.25" customHeight="1" x14ac:dyDescent="0.25">
      <c r="A226" s="340" t="s">
        <v>0</v>
      </c>
      <c r="B226" s="217" t="s">
        <v>364</v>
      </c>
      <c r="C226" s="346" t="s">
        <v>170</v>
      </c>
      <c r="D226" s="212">
        <v>264</v>
      </c>
      <c r="E226" s="212"/>
      <c r="F226" s="212"/>
    </row>
    <row r="227" spans="1:6" s="275" customFormat="1" ht="101.25" customHeight="1" x14ac:dyDescent="0.25">
      <c r="A227" s="340" t="s">
        <v>13</v>
      </c>
      <c r="B227" s="217" t="s">
        <v>363</v>
      </c>
      <c r="C227" s="346" t="s">
        <v>170</v>
      </c>
      <c r="D227" s="212">
        <v>120</v>
      </c>
      <c r="E227" s="212"/>
      <c r="F227" s="212"/>
    </row>
    <row r="228" spans="1:6" s="275" customFormat="1" ht="99.75" customHeight="1" x14ac:dyDescent="0.25">
      <c r="A228" s="340" t="s">
        <v>19</v>
      </c>
      <c r="B228" s="217" t="s">
        <v>362</v>
      </c>
      <c r="C228" s="346" t="s">
        <v>252</v>
      </c>
      <c r="D228" s="212">
        <v>50</v>
      </c>
      <c r="E228" s="212"/>
      <c r="F228" s="212"/>
    </row>
    <row r="229" spans="1:6" s="275" customFormat="1" ht="92.25" customHeight="1" x14ac:dyDescent="0.25">
      <c r="A229" s="340" t="s">
        <v>21</v>
      </c>
      <c r="B229" s="217" t="s">
        <v>361</v>
      </c>
      <c r="C229" s="346" t="s">
        <v>252</v>
      </c>
      <c r="D229" s="212">
        <v>28</v>
      </c>
      <c r="E229" s="212"/>
      <c r="F229" s="212"/>
    </row>
    <row r="230" spans="1:6" s="275" customFormat="1" ht="57.75" customHeight="1" x14ac:dyDescent="0.25">
      <c r="A230" s="340" t="s">
        <v>24</v>
      </c>
      <c r="B230" s="217" t="s">
        <v>360</v>
      </c>
      <c r="C230" s="346" t="s">
        <v>252</v>
      </c>
      <c r="D230" s="212">
        <v>103</v>
      </c>
      <c r="E230" s="212"/>
      <c r="F230" s="212"/>
    </row>
    <row r="231" spans="1:6" s="275" customFormat="1" ht="72" customHeight="1" x14ac:dyDescent="0.25">
      <c r="A231" s="340" t="s">
        <v>27</v>
      </c>
      <c r="B231" s="217" t="s">
        <v>450</v>
      </c>
      <c r="C231" s="346" t="s">
        <v>210</v>
      </c>
      <c r="D231" s="212">
        <v>180</v>
      </c>
      <c r="E231" s="212"/>
      <c r="F231" s="212"/>
    </row>
    <row r="232" spans="1:6" s="275" customFormat="1" ht="112.5" customHeight="1" x14ac:dyDescent="0.25">
      <c r="A232" s="340" t="s">
        <v>359</v>
      </c>
      <c r="B232" s="217" t="s">
        <v>358</v>
      </c>
      <c r="C232" s="346" t="s">
        <v>210</v>
      </c>
      <c r="D232" s="212">
        <v>25</v>
      </c>
      <c r="E232" s="212"/>
      <c r="F232" s="212"/>
    </row>
    <row r="233" spans="1:6" s="275" customFormat="1" ht="15.75" x14ac:dyDescent="0.25">
      <c r="A233" s="448"/>
      <c r="B233" s="448"/>
      <c r="C233" s="448"/>
      <c r="D233" s="448"/>
      <c r="E233" s="448"/>
      <c r="F233" s="448"/>
    </row>
    <row r="234" spans="1:6" s="275" customFormat="1" ht="18.75" x14ac:dyDescent="0.3">
      <c r="A234" s="469" t="s">
        <v>209</v>
      </c>
      <c r="B234" s="469"/>
      <c r="C234" s="479">
        <f>SUM(F226:F232)</f>
        <v>0</v>
      </c>
      <c r="D234" s="479"/>
      <c r="E234" s="479"/>
      <c r="F234" s="371" t="s">
        <v>180</v>
      </c>
    </row>
    <row r="235" spans="1:6" s="365" customFormat="1" x14ac:dyDescent="0.25"/>
    <row r="236" spans="1:6" s="365" customFormat="1" x14ac:dyDescent="0.25"/>
    <row r="237" spans="1:6" s="365" customFormat="1" x14ac:dyDescent="0.25"/>
    <row r="238" spans="1:6" s="365" customFormat="1" x14ac:dyDescent="0.25"/>
    <row r="239" spans="1:6" s="184" customFormat="1" ht="20.100000000000001" customHeight="1" x14ac:dyDescent="0.2">
      <c r="A239" s="425" t="s">
        <v>357</v>
      </c>
      <c r="B239" s="425" t="s">
        <v>194</v>
      </c>
      <c r="C239" s="411"/>
      <c r="D239" s="432"/>
      <c r="E239" s="432"/>
      <c r="F239" s="432"/>
    </row>
    <row r="240" spans="1:6" s="184" customFormat="1" x14ac:dyDescent="0.2">
      <c r="A240" s="426"/>
      <c r="B240" s="426"/>
      <c r="C240" s="431"/>
      <c r="D240" s="433"/>
      <c r="E240" s="433"/>
      <c r="F240" s="433"/>
    </row>
    <row r="241" spans="1:7" s="184" customFormat="1" x14ac:dyDescent="0.2">
      <c r="A241" s="427"/>
      <c r="B241" s="427"/>
      <c r="C241" s="412"/>
      <c r="D241" s="434"/>
      <c r="E241" s="434"/>
      <c r="F241" s="434"/>
    </row>
    <row r="242" spans="1:7" s="184" customFormat="1" ht="201.75" customHeight="1" x14ac:dyDescent="0.2">
      <c r="A242" s="340" t="s">
        <v>0</v>
      </c>
      <c r="B242" s="417" t="s">
        <v>487</v>
      </c>
      <c r="C242" s="418"/>
      <c r="D242" s="418"/>
      <c r="E242" s="418"/>
      <c r="F242" s="419"/>
    </row>
    <row r="243" spans="1:7" s="245" customFormat="1" ht="14.25" x14ac:dyDescent="0.2">
      <c r="A243" s="250"/>
      <c r="B243" s="249"/>
      <c r="C243" s="248"/>
      <c r="D243" s="247"/>
      <c r="E243" s="247"/>
      <c r="F243" s="247"/>
      <c r="G243" s="246"/>
    </row>
    <row r="244" spans="1:7" s="255" customFormat="1" x14ac:dyDescent="0.25">
      <c r="A244" s="260"/>
      <c r="B244" s="259" t="s">
        <v>356</v>
      </c>
      <c r="C244" s="258"/>
      <c r="D244" s="257"/>
      <c r="E244" s="257"/>
      <c r="F244" s="257"/>
      <c r="G244" s="256"/>
    </row>
    <row r="245" spans="1:7" s="245" customFormat="1" ht="14.25" x14ac:dyDescent="0.2">
      <c r="A245" s="250" t="s">
        <v>355</v>
      </c>
      <c r="B245" s="249" t="s">
        <v>354</v>
      </c>
      <c r="C245" s="248" t="s">
        <v>17</v>
      </c>
      <c r="D245" s="247">
        <v>31</v>
      </c>
      <c r="E245" s="247"/>
      <c r="F245" s="247"/>
      <c r="G245" s="246"/>
    </row>
    <row r="246" spans="1:7" s="245" customFormat="1" ht="14.25" x14ac:dyDescent="0.2">
      <c r="A246" s="250" t="s">
        <v>353</v>
      </c>
      <c r="B246" s="249" t="s">
        <v>352</v>
      </c>
      <c r="C246" s="248" t="s">
        <v>17</v>
      </c>
      <c r="D246" s="247">
        <v>4</v>
      </c>
      <c r="E246" s="247"/>
      <c r="F246" s="247"/>
      <c r="G246" s="246"/>
    </row>
    <row r="247" spans="1:7" s="245" customFormat="1" ht="14.25" x14ac:dyDescent="0.2">
      <c r="A247" s="250" t="s">
        <v>351</v>
      </c>
      <c r="B247" s="249" t="s">
        <v>350</v>
      </c>
      <c r="C247" s="248" t="s">
        <v>17</v>
      </c>
      <c r="D247" s="247">
        <v>4</v>
      </c>
      <c r="E247" s="247"/>
      <c r="F247" s="247"/>
      <c r="G247" s="246"/>
    </row>
    <row r="248" spans="1:7" s="245" customFormat="1" ht="14.25" x14ac:dyDescent="0.2">
      <c r="A248" s="250" t="s">
        <v>349</v>
      </c>
      <c r="B248" s="249" t="s">
        <v>348</v>
      </c>
      <c r="C248" s="248" t="s">
        <v>17</v>
      </c>
      <c r="D248" s="247">
        <v>2</v>
      </c>
      <c r="E248" s="247"/>
      <c r="F248" s="247"/>
      <c r="G248" s="246"/>
    </row>
    <row r="249" spans="1:7" s="245" customFormat="1" ht="14.25" x14ac:dyDescent="0.2">
      <c r="A249" s="250" t="s">
        <v>347</v>
      </c>
      <c r="B249" s="249" t="s">
        <v>346</v>
      </c>
      <c r="C249" s="248" t="s">
        <v>17</v>
      </c>
      <c r="D249" s="247">
        <v>3</v>
      </c>
      <c r="E249" s="247"/>
      <c r="F249" s="247"/>
      <c r="G249" s="246"/>
    </row>
    <row r="250" spans="1:7" s="245" customFormat="1" ht="14.25" x14ac:dyDescent="0.2">
      <c r="A250" s="250" t="s">
        <v>345</v>
      </c>
      <c r="B250" s="249" t="s">
        <v>344</v>
      </c>
      <c r="C250" s="248" t="s">
        <v>17</v>
      </c>
      <c r="D250" s="247">
        <v>1</v>
      </c>
      <c r="E250" s="247"/>
      <c r="F250" s="247"/>
      <c r="G250" s="246"/>
    </row>
    <row r="251" spans="1:7" s="245" customFormat="1" ht="14.25" x14ac:dyDescent="0.2">
      <c r="A251" s="250" t="s">
        <v>343</v>
      </c>
      <c r="B251" s="249" t="s">
        <v>342</v>
      </c>
      <c r="C251" s="248" t="s">
        <v>17</v>
      </c>
      <c r="D251" s="247">
        <v>2</v>
      </c>
      <c r="E251" s="247"/>
      <c r="F251" s="247"/>
      <c r="G251" s="246"/>
    </row>
    <row r="252" spans="1:7" s="245" customFormat="1" ht="14.25" x14ac:dyDescent="0.2">
      <c r="A252" s="250" t="s">
        <v>341</v>
      </c>
      <c r="B252" s="249" t="s">
        <v>340</v>
      </c>
      <c r="C252" s="248" t="s">
        <v>17</v>
      </c>
      <c r="D252" s="247">
        <v>1</v>
      </c>
      <c r="E252" s="247"/>
      <c r="F252" s="247"/>
      <c r="G252" s="246"/>
    </row>
    <row r="253" spans="1:7" s="245" customFormat="1" ht="14.25" x14ac:dyDescent="0.2">
      <c r="A253" s="250" t="s">
        <v>339</v>
      </c>
      <c r="B253" s="249" t="s">
        <v>338</v>
      </c>
      <c r="C253" s="248" t="s">
        <v>17</v>
      </c>
      <c r="D253" s="247">
        <v>7</v>
      </c>
      <c r="E253" s="247"/>
      <c r="F253" s="247"/>
      <c r="G253" s="246"/>
    </row>
    <row r="254" spans="1:7" s="245" customFormat="1" ht="14.25" x14ac:dyDescent="0.2">
      <c r="A254" s="250" t="s">
        <v>337</v>
      </c>
      <c r="B254" s="249" t="s">
        <v>336</v>
      </c>
      <c r="C254" s="248" t="s">
        <v>17</v>
      </c>
      <c r="D254" s="247">
        <v>8</v>
      </c>
      <c r="E254" s="247"/>
      <c r="F254" s="247"/>
      <c r="G254" s="246"/>
    </row>
    <row r="255" spans="1:7" s="245" customFormat="1" ht="14.25" x14ac:dyDescent="0.2">
      <c r="A255" s="250" t="s">
        <v>335</v>
      </c>
      <c r="B255" s="249" t="s">
        <v>334</v>
      </c>
      <c r="C255" s="248" t="s">
        <v>17</v>
      </c>
      <c r="D255" s="247">
        <v>1</v>
      </c>
      <c r="E255" s="247"/>
      <c r="F255" s="247"/>
      <c r="G255" s="246"/>
    </row>
    <row r="256" spans="1:7" s="245" customFormat="1" ht="28.5" x14ac:dyDescent="0.2">
      <c r="A256" s="254"/>
      <c r="B256" s="253" t="s">
        <v>333</v>
      </c>
      <c r="C256" s="252"/>
      <c r="D256" s="251"/>
      <c r="E256" s="251"/>
      <c r="F256" s="251"/>
    </row>
    <row r="257" spans="1:7" s="245" customFormat="1" ht="14.25" x14ac:dyDescent="0.2">
      <c r="A257" s="250" t="s">
        <v>332</v>
      </c>
      <c r="B257" s="249" t="s">
        <v>331</v>
      </c>
      <c r="C257" s="248" t="s">
        <v>17</v>
      </c>
      <c r="D257" s="247">
        <v>1</v>
      </c>
      <c r="E257" s="247"/>
      <c r="F257" s="247"/>
      <c r="G257" s="246"/>
    </row>
    <row r="258" spans="1:7" s="245" customFormat="1" ht="14.25" x14ac:dyDescent="0.2">
      <c r="A258" s="250"/>
      <c r="B258" s="249" t="s">
        <v>330</v>
      </c>
      <c r="C258" s="248" t="s">
        <v>17</v>
      </c>
      <c r="D258" s="247">
        <v>1</v>
      </c>
      <c r="E258" s="247"/>
      <c r="F258" s="247"/>
      <c r="G258" s="246"/>
    </row>
    <row r="259" spans="1:7" s="245" customFormat="1" ht="14.25" x14ac:dyDescent="0.2">
      <c r="A259" s="250"/>
      <c r="B259" s="249" t="s">
        <v>329</v>
      </c>
      <c r="C259" s="248" t="s">
        <v>17</v>
      </c>
      <c r="D259" s="247">
        <v>1</v>
      </c>
      <c r="E259" s="247"/>
      <c r="F259" s="247"/>
      <c r="G259" s="246"/>
    </row>
    <row r="260" spans="1:7" s="245" customFormat="1" ht="14.25" x14ac:dyDescent="0.2">
      <c r="A260" s="250"/>
      <c r="B260" s="249" t="s">
        <v>328</v>
      </c>
      <c r="C260" s="248" t="s">
        <v>17</v>
      </c>
      <c r="D260" s="247">
        <v>1</v>
      </c>
      <c r="E260" s="247"/>
      <c r="F260" s="247"/>
      <c r="G260" s="246"/>
    </row>
    <row r="261" spans="1:7" s="245" customFormat="1" ht="14.25" x14ac:dyDescent="0.2">
      <c r="A261" s="250" t="s">
        <v>327</v>
      </c>
      <c r="B261" s="249" t="s">
        <v>326</v>
      </c>
      <c r="C261" s="248" t="s">
        <v>17</v>
      </c>
      <c r="D261" s="247">
        <v>1</v>
      </c>
      <c r="E261" s="247"/>
      <c r="F261" s="247"/>
      <c r="G261" s="246"/>
    </row>
    <row r="262" spans="1:7" s="245" customFormat="1" ht="14.25" x14ac:dyDescent="0.2">
      <c r="A262" s="250"/>
      <c r="B262" s="249" t="s">
        <v>325</v>
      </c>
      <c r="C262" s="248" t="s">
        <v>17</v>
      </c>
      <c r="D262" s="247">
        <v>1</v>
      </c>
      <c r="E262" s="247"/>
      <c r="F262" s="247"/>
      <c r="G262" s="246"/>
    </row>
    <row r="263" spans="1:7" s="245" customFormat="1" ht="14.25" x14ac:dyDescent="0.2">
      <c r="A263" s="250"/>
      <c r="B263" s="249" t="s">
        <v>324</v>
      </c>
      <c r="C263" s="248" t="s">
        <v>17</v>
      </c>
      <c r="D263" s="247">
        <v>1</v>
      </c>
      <c r="E263" s="247"/>
      <c r="F263" s="247"/>
      <c r="G263" s="246"/>
    </row>
    <row r="264" spans="1:7" s="245" customFormat="1" ht="14.25" x14ac:dyDescent="0.2">
      <c r="A264" s="250"/>
      <c r="B264" s="249" t="s">
        <v>323</v>
      </c>
      <c r="C264" s="248" t="s">
        <v>17</v>
      </c>
      <c r="D264" s="247">
        <v>1</v>
      </c>
      <c r="E264" s="247"/>
      <c r="F264" s="247"/>
      <c r="G264" s="246"/>
    </row>
    <row r="265" spans="1:7" s="245" customFormat="1" ht="30" customHeight="1" x14ac:dyDescent="0.2">
      <c r="A265" s="250" t="s">
        <v>179</v>
      </c>
      <c r="B265" s="249" t="s">
        <v>322</v>
      </c>
      <c r="C265" s="248" t="s">
        <v>17</v>
      </c>
      <c r="D265" s="247">
        <v>1</v>
      </c>
      <c r="E265" s="247"/>
      <c r="F265" s="247"/>
      <c r="G265" s="246"/>
    </row>
    <row r="266" spans="1:7" s="245" customFormat="1" ht="30" customHeight="1" x14ac:dyDescent="0.2">
      <c r="A266" s="250" t="s">
        <v>321</v>
      </c>
      <c r="B266" s="249" t="s">
        <v>320</v>
      </c>
      <c r="C266" s="248" t="s">
        <v>17</v>
      </c>
      <c r="D266" s="247">
        <v>1</v>
      </c>
      <c r="E266" s="247"/>
      <c r="F266" s="247"/>
      <c r="G266" s="246"/>
    </row>
    <row r="267" spans="1:7" s="184" customFormat="1" ht="158.25" customHeight="1" x14ac:dyDescent="0.2">
      <c r="A267" s="340"/>
      <c r="B267" s="489" t="s">
        <v>319</v>
      </c>
      <c r="C267" s="418"/>
      <c r="D267" s="418"/>
      <c r="E267" s="418"/>
      <c r="F267" s="419"/>
    </row>
    <row r="268" spans="1:7" s="245" customFormat="1" ht="28.5" x14ac:dyDescent="0.2">
      <c r="A268" s="250" t="s">
        <v>318</v>
      </c>
      <c r="B268" s="249" t="s">
        <v>317</v>
      </c>
      <c r="C268" s="248" t="s">
        <v>17</v>
      </c>
      <c r="D268" s="247">
        <v>1</v>
      </c>
      <c r="E268" s="247"/>
      <c r="F268" s="247"/>
      <c r="G268" s="246"/>
    </row>
    <row r="269" spans="1:7" s="245" customFormat="1" ht="42.75" x14ac:dyDescent="0.2">
      <c r="A269" s="250" t="s">
        <v>316</v>
      </c>
      <c r="B269" s="249" t="s">
        <v>315</v>
      </c>
      <c r="C269" s="248" t="s">
        <v>17</v>
      </c>
      <c r="D269" s="247">
        <v>1</v>
      </c>
      <c r="E269" s="247"/>
      <c r="F269" s="247"/>
      <c r="G269" s="246"/>
    </row>
    <row r="270" spans="1:7" s="245" customFormat="1" ht="14.25" x14ac:dyDescent="0.2">
      <c r="A270" s="250"/>
      <c r="B270" s="249"/>
      <c r="C270" s="248"/>
      <c r="D270" s="247"/>
      <c r="E270" s="247"/>
      <c r="F270" s="247"/>
      <c r="G270" s="246"/>
    </row>
    <row r="271" spans="1:7" s="245" customFormat="1" ht="14.25" x14ac:dyDescent="0.2">
      <c r="A271" s="250"/>
      <c r="B271" s="249"/>
      <c r="C271" s="248"/>
      <c r="D271" s="247"/>
      <c r="E271" s="247"/>
      <c r="F271" s="247"/>
      <c r="G271" s="246"/>
    </row>
    <row r="272" spans="1:7" s="245" customFormat="1" ht="14.25" x14ac:dyDescent="0.2">
      <c r="A272" s="250">
        <v>20</v>
      </c>
      <c r="B272" s="249" t="s">
        <v>314</v>
      </c>
      <c r="C272" s="248" t="s">
        <v>17</v>
      </c>
      <c r="D272" s="247">
        <v>1</v>
      </c>
      <c r="E272" s="247"/>
      <c r="F272" s="247"/>
      <c r="G272" s="246"/>
    </row>
    <row r="273" spans="1:7" s="245" customFormat="1" ht="42.75" x14ac:dyDescent="0.2">
      <c r="A273" s="250" t="s">
        <v>313</v>
      </c>
      <c r="B273" s="249" t="s">
        <v>312</v>
      </c>
      <c r="C273" s="248" t="s">
        <v>17</v>
      </c>
      <c r="D273" s="247">
        <v>1</v>
      </c>
      <c r="E273" s="247"/>
      <c r="F273" s="247"/>
      <c r="G273" s="246"/>
    </row>
    <row r="274" spans="1:7" s="245" customFormat="1" ht="28.5" x14ac:dyDescent="0.2">
      <c r="A274" s="250" t="s">
        <v>311</v>
      </c>
      <c r="B274" s="249" t="s">
        <v>310</v>
      </c>
      <c r="C274" s="248" t="s">
        <v>17</v>
      </c>
      <c r="D274" s="247">
        <v>1</v>
      </c>
      <c r="E274" s="247"/>
      <c r="F274" s="247"/>
      <c r="G274" s="246"/>
    </row>
    <row r="275" spans="1:7" s="245" customFormat="1" ht="42.75" customHeight="1" x14ac:dyDescent="0.2">
      <c r="A275" s="250">
        <v>25</v>
      </c>
      <c r="B275" s="249" t="s">
        <v>309</v>
      </c>
      <c r="C275" s="248" t="s">
        <v>17</v>
      </c>
      <c r="D275" s="247">
        <v>2</v>
      </c>
      <c r="E275" s="247"/>
      <c r="F275" s="247"/>
      <c r="G275" s="246"/>
    </row>
    <row r="276" spans="1:7" s="245" customFormat="1" ht="14.25" x14ac:dyDescent="0.2">
      <c r="A276" s="474"/>
      <c r="B276" s="475"/>
      <c r="C276" s="475"/>
      <c r="D276" s="475"/>
      <c r="E276" s="475"/>
      <c r="F276" s="476"/>
      <c r="G276" s="246"/>
    </row>
    <row r="277" spans="1:7" s="244" customFormat="1" ht="30" customHeight="1" x14ac:dyDescent="0.25">
      <c r="A277" s="420" t="s">
        <v>209</v>
      </c>
      <c r="B277" s="473"/>
      <c r="C277" s="422">
        <f>SUM(F244:F275)</f>
        <v>0</v>
      </c>
      <c r="D277" s="423"/>
      <c r="E277" s="423"/>
      <c r="F277" s="175" t="s">
        <v>180</v>
      </c>
    </row>
    <row r="278" spans="1:7" s="365" customFormat="1" x14ac:dyDescent="0.25"/>
    <row r="279" spans="1:7" s="365" customFormat="1" x14ac:dyDescent="0.25"/>
    <row r="280" spans="1:7" s="365" customFormat="1" x14ac:dyDescent="0.25"/>
    <row r="281" spans="1:7" s="275" customFormat="1" ht="15.75" x14ac:dyDescent="0.25">
      <c r="A281" s="339" t="s">
        <v>308</v>
      </c>
      <c r="B281" s="339" t="s">
        <v>200</v>
      </c>
      <c r="C281" s="346"/>
      <c r="D281" s="355"/>
      <c r="E281" s="355"/>
      <c r="F281" s="355"/>
    </row>
    <row r="282" spans="1:7" s="275" customFormat="1" ht="15.75" x14ac:dyDescent="0.25">
      <c r="A282" s="425"/>
      <c r="B282" s="425"/>
      <c r="C282" s="411"/>
      <c r="D282" s="432"/>
      <c r="E282" s="432"/>
      <c r="F282" s="432"/>
    </row>
    <row r="283" spans="1:7" s="275" customFormat="1" ht="15.75" x14ac:dyDescent="0.25">
      <c r="A283" s="427"/>
      <c r="B283" s="427"/>
      <c r="C283" s="412"/>
      <c r="D283" s="434"/>
      <c r="E283" s="434"/>
      <c r="F283" s="434"/>
    </row>
    <row r="284" spans="1:7" s="275" customFormat="1" ht="48" customHeight="1" x14ac:dyDescent="0.25">
      <c r="A284" s="340" t="s">
        <v>0</v>
      </c>
      <c r="B284" s="217" t="s">
        <v>460</v>
      </c>
      <c r="C284" s="346" t="s">
        <v>214</v>
      </c>
      <c r="D284" s="212">
        <v>140</v>
      </c>
      <c r="E284" s="212"/>
      <c r="F284" s="212"/>
    </row>
    <row r="285" spans="1:7" s="275" customFormat="1" ht="15.75" x14ac:dyDescent="0.25">
      <c r="A285" s="404"/>
      <c r="B285" s="405"/>
      <c r="C285" s="405"/>
      <c r="D285" s="405"/>
      <c r="E285" s="405"/>
      <c r="F285" s="406"/>
    </row>
    <row r="286" spans="1:7" s="275" customFormat="1" ht="18.75" x14ac:dyDescent="0.3">
      <c r="A286" s="478" t="s">
        <v>209</v>
      </c>
      <c r="B286" s="486"/>
      <c r="C286" s="471">
        <f>SUM(F284:F284)</f>
        <v>0</v>
      </c>
      <c r="D286" s="472"/>
      <c r="E286" s="472"/>
      <c r="F286" s="370" t="s">
        <v>180</v>
      </c>
    </row>
    <row r="287" spans="1:7" s="365" customFormat="1" x14ac:dyDescent="0.25"/>
    <row r="288" spans="1:7" s="365" customFormat="1" x14ac:dyDescent="0.25"/>
    <row r="289" spans="1:6" s="365" customFormat="1" x14ac:dyDescent="0.25"/>
    <row r="290" spans="1:6" s="365" customFormat="1" x14ac:dyDescent="0.25"/>
    <row r="291" spans="1:6" s="365" customFormat="1" x14ac:dyDescent="0.25"/>
    <row r="292" spans="1:6" s="275" customFormat="1" ht="15.75" x14ac:dyDescent="0.25">
      <c r="A292" s="339" t="s">
        <v>307</v>
      </c>
      <c r="B292" s="347" t="s">
        <v>277</v>
      </c>
      <c r="C292" s="346"/>
      <c r="D292" s="355"/>
      <c r="E292" s="355"/>
      <c r="F292" s="355"/>
    </row>
    <row r="293" spans="1:6" s="275" customFormat="1" ht="15.75" x14ac:dyDescent="0.25">
      <c r="A293" s="341"/>
      <c r="B293" s="348"/>
      <c r="C293" s="328"/>
      <c r="D293" s="350"/>
      <c r="E293" s="350"/>
      <c r="F293" s="350"/>
    </row>
    <row r="294" spans="1:6" s="275" customFormat="1" ht="45" x14ac:dyDescent="0.25">
      <c r="A294" s="340" t="s">
        <v>0</v>
      </c>
      <c r="B294" s="217" t="s">
        <v>306</v>
      </c>
      <c r="C294" s="346" t="s">
        <v>214</v>
      </c>
      <c r="D294" s="212">
        <v>2545</v>
      </c>
      <c r="E294" s="212"/>
      <c r="F294" s="212"/>
    </row>
    <row r="295" spans="1:6" s="275" customFormat="1" ht="45" x14ac:dyDescent="0.25">
      <c r="A295" s="340" t="s">
        <v>13</v>
      </c>
      <c r="B295" s="217" t="s">
        <v>305</v>
      </c>
      <c r="C295" s="346" t="s">
        <v>214</v>
      </c>
      <c r="D295" s="212">
        <v>5210</v>
      </c>
      <c r="E295" s="212"/>
      <c r="F295" s="212"/>
    </row>
    <row r="296" spans="1:6" s="275" customFormat="1" ht="123.75" customHeight="1" x14ac:dyDescent="0.25">
      <c r="A296" s="340" t="s">
        <v>13</v>
      </c>
      <c r="B296" s="217" t="s">
        <v>430</v>
      </c>
      <c r="C296" s="346" t="s">
        <v>214</v>
      </c>
      <c r="D296" s="212">
        <v>5210</v>
      </c>
      <c r="E296" s="212"/>
      <c r="F296" s="212"/>
    </row>
    <row r="297" spans="1:6" s="275" customFormat="1" ht="15.75" x14ac:dyDescent="0.25">
      <c r="A297" s="335"/>
      <c r="B297" s="336"/>
      <c r="C297" s="336"/>
      <c r="D297" s="336"/>
      <c r="E297" s="336"/>
      <c r="F297" s="345"/>
    </row>
    <row r="298" spans="1:6" s="275" customFormat="1" ht="18.75" x14ac:dyDescent="0.3">
      <c r="A298" s="478" t="s">
        <v>209</v>
      </c>
      <c r="B298" s="486"/>
      <c r="C298" s="471">
        <f>SUM(F294:F296)</f>
        <v>0</v>
      </c>
      <c r="D298" s="472"/>
      <c r="E298" s="472"/>
      <c r="F298" s="370" t="s">
        <v>180</v>
      </c>
    </row>
    <row r="299" spans="1:6" s="275" customFormat="1" ht="18.75" x14ac:dyDescent="0.3">
      <c r="A299" s="243"/>
      <c r="B299" s="243"/>
      <c r="C299" s="242"/>
      <c r="D299" s="242"/>
      <c r="E299" s="242"/>
      <c r="F299" s="372"/>
    </row>
    <row r="300" spans="1:6" s="275" customFormat="1" ht="18.75" x14ac:dyDescent="0.3">
      <c r="A300" s="243"/>
      <c r="B300" s="243"/>
      <c r="C300" s="242"/>
      <c r="D300" s="242"/>
      <c r="E300" s="242"/>
      <c r="F300" s="372"/>
    </row>
    <row r="301" spans="1:6" s="365" customFormat="1" x14ac:dyDescent="0.25"/>
    <row r="302" spans="1:6" s="184" customFormat="1" ht="30" customHeight="1" x14ac:dyDescent="0.2">
      <c r="A302" s="425" t="s">
        <v>289</v>
      </c>
      <c r="B302" s="440" t="s">
        <v>304</v>
      </c>
      <c r="C302" s="411"/>
      <c r="D302" s="432"/>
      <c r="E302" s="432"/>
      <c r="F302" s="435"/>
    </row>
    <row r="303" spans="1:6" s="184" customFormat="1" x14ac:dyDescent="0.2">
      <c r="A303" s="426"/>
      <c r="B303" s="441"/>
      <c r="C303" s="431"/>
      <c r="D303" s="433"/>
      <c r="E303" s="433"/>
      <c r="F303" s="436"/>
    </row>
    <row r="304" spans="1:6" s="184" customFormat="1" ht="10.5" customHeight="1" x14ac:dyDescent="0.2">
      <c r="A304" s="427"/>
      <c r="B304" s="442"/>
      <c r="C304" s="412"/>
      <c r="D304" s="434"/>
      <c r="E304" s="434"/>
      <c r="F304" s="437"/>
    </row>
    <row r="305" spans="1:6" s="184" customFormat="1" ht="78" customHeight="1" x14ac:dyDescent="0.2">
      <c r="A305" s="340" t="s">
        <v>0</v>
      </c>
      <c r="B305" s="219" t="s">
        <v>303</v>
      </c>
      <c r="C305" s="346" t="s">
        <v>214</v>
      </c>
      <c r="D305" s="212">
        <v>760</v>
      </c>
      <c r="E305" s="212"/>
      <c r="F305" s="212"/>
    </row>
    <row r="306" spans="1:6" s="365" customFormat="1" ht="207" customHeight="1" x14ac:dyDescent="0.25">
      <c r="A306" s="340" t="s">
        <v>13</v>
      </c>
      <c r="B306" s="219" t="s">
        <v>461</v>
      </c>
      <c r="C306" s="346" t="s">
        <v>214</v>
      </c>
      <c r="D306" s="212">
        <v>760</v>
      </c>
      <c r="E306" s="212"/>
      <c r="F306" s="212"/>
    </row>
    <row r="307" spans="1:6" s="365" customFormat="1" ht="184.5" customHeight="1" x14ac:dyDescent="0.25">
      <c r="A307" s="340" t="s">
        <v>19</v>
      </c>
      <c r="B307" s="219" t="s">
        <v>462</v>
      </c>
      <c r="C307" s="346" t="s">
        <v>214</v>
      </c>
      <c r="D307" s="212">
        <v>760</v>
      </c>
      <c r="E307" s="212"/>
      <c r="F307" s="212"/>
    </row>
    <row r="308" spans="1:6" s="365" customFormat="1" ht="15.75" x14ac:dyDescent="0.25">
      <c r="A308" s="340"/>
      <c r="B308" s="219"/>
      <c r="C308" s="346"/>
      <c r="D308" s="212"/>
      <c r="E308" s="212"/>
      <c r="F308" s="212"/>
    </row>
    <row r="309" spans="1:6" s="365" customFormat="1" ht="18" x14ac:dyDescent="0.25">
      <c r="A309" s="477" t="s">
        <v>209</v>
      </c>
      <c r="B309" s="478"/>
      <c r="C309" s="471">
        <f>SUM(F305:F308)</f>
        <v>0</v>
      </c>
      <c r="D309" s="472"/>
      <c r="E309" s="472"/>
      <c r="F309" s="241" t="s">
        <v>180</v>
      </c>
    </row>
    <row r="310" spans="1:6" s="365" customFormat="1" x14ac:dyDescent="0.25"/>
    <row r="311" spans="1:6" s="365" customFormat="1" x14ac:dyDescent="0.25"/>
    <row r="312" spans="1:6" s="365" customFormat="1" x14ac:dyDescent="0.25"/>
    <row r="313" spans="1:6" s="365" customFormat="1" x14ac:dyDescent="0.25"/>
    <row r="314" spans="1:6" s="184" customFormat="1" ht="30" customHeight="1" x14ac:dyDescent="0.2">
      <c r="A314" s="425" t="s">
        <v>287</v>
      </c>
      <c r="B314" s="440" t="s">
        <v>286</v>
      </c>
      <c r="C314" s="411"/>
      <c r="D314" s="432"/>
      <c r="E314" s="432"/>
      <c r="F314" s="435"/>
    </row>
    <row r="315" spans="1:6" s="184" customFormat="1" ht="15" customHeight="1" x14ac:dyDescent="0.2">
      <c r="A315" s="426"/>
      <c r="B315" s="441"/>
      <c r="C315" s="431"/>
      <c r="D315" s="433"/>
      <c r="E315" s="433"/>
      <c r="F315" s="436"/>
    </row>
    <row r="316" spans="1:6" s="184" customFormat="1" ht="10.5" customHeight="1" x14ac:dyDescent="0.2">
      <c r="A316" s="427"/>
      <c r="B316" s="442"/>
      <c r="C316" s="412"/>
      <c r="D316" s="434"/>
      <c r="E316" s="434"/>
      <c r="F316" s="437"/>
    </row>
    <row r="317" spans="1:6" s="184" customFormat="1" ht="10.5" customHeight="1" x14ac:dyDescent="0.25">
      <c r="A317" s="343"/>
      <c r="B317" s="349"/>
      <c r="C317" s="329"/>
      <c r="D317" s="351"/>
      <c r="E317" s="351"/>
      <c r="F317" s="352"/>
    </row>
    <row r="318" spans="1:6" s="184" customFormat="1" ht="43.5" customHeight="1" x14ac:dyDescent="0.2">
      <c r="A318" s="340" t="s">
        <v>0</v>
      </c>
      <c r="B318" s="195" t="s">
        <v>302</v>
      </c>
      <c r="C318" s="346" t="s">
        <v>17</v>
      </c>
      <c r="D318" s="212">
        <v>20</v>
      </c>
      <c r="E318" s="212"/>
      <c r="F318" s="212"/>
    </row>
    <row r="319" spans="1:6" s="184" customFormat="1" ht="54.75" customHeight="1" x14ac:dyDescent="0.2">
      <c r="A319" s="340" t="s">
        <v>13</v>
      </c>
      <c r="B319" s="214" t="s">
        <v>301</v>
      </c>
      <c r="C319" s="346" t="s">
        <v>17</v>
      </c>
      <c r="D319" s="212">
        <v>14</v>
      </c>
      <c r="E319" s="212"/>
      <c r="F319" s="212"/>
    </row>
    <row r="320" spans="1:6" s="184" customFormat="1" ht="43.5" customHeight="1" x14ac:dyDescent="0.2">
      <c r="A320" s="340" t="s">
        <v>19</v>
      </c>
      <c r="B320" s="195" t="s">
        <v>300</v>
      </c>
      <c r="C320" s="346" t="s">
        <v>17</v>
      </c>
      <c r="D320" s="212">
        <v>1</v>
      </c>
      <c r="E320" s="212"/>
      <c r="F320" s="212"/>
    </row>
    <row r="321" spans="1:6" s="184" customFormat="1" x14ac:dyDescent="0.2">
      <c r="A321" s="404"/>
      <c r="B321" s="405"/>
      <c r="C321" s="438"/>
      <c r="D321" s="438"/>
      <c r="E321" s="438"/>
      <c r="F321" s="439"/>
    </row>
    <row r="322" spans="1:6" s="184" customFormat="1" ht="20.100000000000001" customHeight="1" x14ac:dyDescent="0.25">
      <c r="A322" s="420" t="s">
        <v>209</v>
      </c>
      <c r="B322" s="421"/>
      <c r="C322" s="422">
        <f>SUM(F318:F320)</f>
        <v>0</v>
      </c>
      <c r="D322" s="423"/>
      <c r="E322" s="423"/>
      <c r="F322" s="175" t="s">
        <v>180</v>
      </c>
    </row>
    <row r="323" spans="1:6" s="365" customFormat="1" x14ac:dyDescent="0.25"/>
    <row r="324" spans="1:6" s="365" customFormat="1" x14ac:dyDescent="0.25"/>
    <row r="325" spans="1:6" s="365" customFormat="1" x14ac:dyDescent="0.25"/>
    <row r="326" spans="1:6" s="365" customFormat="1" x14ac:dyDescent="0.25"/>
    <row r="327" spans="1:6" s="365" customFormat="1" x14ac:dyDescent="0.25"/>
    <row r="328" spans="1:6" s="365" customFormat="1" x14ac:dyDescent="0.25"/>
    <row r="329" spans="1:6" s="365" customFormat="1" x14ac:dyDescent="0.25"/>
    <row r="330" spans="1:6" s="365" customFormat="1" x14ac:dyDescent="0.25"/>
    <row r="331" spans="1:6" s="365" customFormat="1" x14ac:dyDescent="0.25"/>
    <row r="332" spans="1:6" s="365" customFormat="1" x14ac:dyDescent="0.25"/>
    <row r="333" spans="1:6" s="365" customFormat="1" x14ac:dyDescent="0.25"/>
    <row r="334" spans="1:6" s="365" customFormat="1" x14ac:dyDescent="0.25"/>
    <row r="335" spans="1:6" s="365" customFormat="1" x14ac:dyDescent="0.25"/>
    <row r="336" spans="1:6" s="365" customFormat="1" x14ac:dyDescent="0.25"/>
    <row r="337" spans="1:6" s="365" customFormat="1" x14ac:dyDescent="0.25"/>
    <row r="338" spans="1:6" s="365" customFormat="1" x14ac:dyDescent="0.25"/>
    <row r="339" spans="1:6" s="365" customFormat="1" x14ac:dyDescent="0.25"/>
    <row r="340" spans="1:6" s="365" customFormat="1" x14ac:dyDescent="0.25"/>
    <row r="341" spans="1:6" s="365" customFormat="1" x14ac:dyDescent="0.25"/>
    <row r="342" spans="1:6" s="365" customFormat="1" x14ac:dyDescent="0.25">
      <c r="A342" s="395" t="s">
        <v>299</v>
      </c>
      <c r="B342" s="396"/>
      <c r="C342" s="396"/>
      <c r="D342" s="396"/>
      <c r="E342" s="396"/>
      <c r="F342" s="397"/>
    </row>
    <row r="343" spans="1:6" s="365" customFormat="1" x14ac:dyDescent="0.25">
      <c r="A343" s="398"/>
      <c r="B343" s="399"/>
      <c r="C343" s="399"/>
      <c r="D343" s="399"/>
      <c r="E343" s="399"/>
      <c r="F343" s="400"/>
    </row>
    <row r="344" spans="1:6" s="365" customFormat="1" x14ac:dyDescent="0.25">
      <c r="A344" s="401"/>
      <c r="B344" s="402"/>
      <c r="C344" s="402"/>
      <c r="D344" s="402"/>
      <c r="E344" s="402"/>
      <c r="F344" s="403"/>
    </row>
    <row r="345" spans="1:6" s="365" customFormat="1" x14ac:dyDescent="0.25">
      <c r="A345" s="404"/>
      <c r="B345" s="405"/>
      <c r="C345" s="405"/>
      <c r="D345" s="405"/>
      <c r="E345" s="405"/>
      <c r="F345" s="406"/>
    </row>
    <row r="346" spans="1:6" s="365" customFormat="1" ht="15.75" x14ac:dyDescent="0.25">
      <c r="A346" s="353"/>
      <c r="B346" s="386" t="s">
        <v>190</v>
      </c>
      <c r="C346" s="387"/>
      <c r="D346" s="388" t="s">
        <v>189</v>
      </c>
      <c r="E346" s="389"/>
      <c r="F346" s="390"/>
    </row>
    <row r="347" spans="1:6" s="365" customFormat="1" ht="15.75" x14ac:dyDescent="0.25">
      <c r="A347" s="171" t="s">
        <v>207</v>
      </c>
      <c r="B347" s="382" t="s">
        <v>206</v>
      </c>
      <c r="C347" s="383"/>
      <c r="D347" s="384">
        <f>C86</f>
        <v>0</v>
      </c>
      <c r="E347" s="385"/>
      <c r="F347" s="170" t="s">
        <v>180</v>
      </c>
    </row>
    <row r="348" spans="1:6" s="365" customFormat="1" ht="15.75" x14ac:dyDescent="0.25">
      <c r="A348" s="171" t="s">
        <v>205</v>
      </c>
      <c r="B348" s="382" t="s">
        <v>298</v>
      </c>
      <c r="C348" s="383"/>
      <c r="D348" s="384">
        <f>C95</f>
        <v>0</v>
      </c>
      <c r="E348" s="385"/>
      <c r="F348" s="173" t="s">
        <v>180</v>
      </c>
    </row>
    <row r="349" spans="1:6" s="365" customFormat="1" ht="15.75" x14ac:dyDescent="0.25">
      <c r="A349" s="171" t="s">
        <v>203</v>
      </c>
      <c r="B349" s="382" t="s">
        <v>297</v>
      </c>
      <c r="C349" s="383"/>
      <c r="D349" s="384">
        <f>C106</f>
        <v>0</v>
      </c>
      <c r="E349" s="385"/>
      <c r="F349" s="172" t="s">
        <v>180</v>
      </c>
    </row>
    <row r="350" spans="1:6" s="365" customFormat="1" ht="15.75" x14ac:dyDescent="0.25">
      <c r="A350" s="171" t="s">
        <v>201</v>
      </c>
      <c r="B350" s="382" t="s">
        <v>202</v>
      </c>
      <c r="C350" s="383"/>
      <c r="D350" s="384">
        <f>C121</f>
        <v>0</v>
      </c>
      <c r="E350" s="385"/>
      <c r="F350" s="173" t="s">
        <v>180</v>
      </c>
    </row>
    <row r="351" spans="1:6" s="365" customFormat="1" ht="15.75" x14ac:dyDescent="0.25">
      <c r="A351" s="171" t="s">
        <v>199</v>
      </c>
      <c r="B351" s="382" t="s">
        <v>296</v>
      </c>
      <c r="C351" s="383"/>
      <c r="D351" s="384">
        <f>C150</f>
        <v>0</v>
      </c>
      <c r="E351" s="385"/>
      <c r="F351" s="172" t="s">
        <v>180</v>
      </c>
    </row>
    <row r="352" spans="1:6" s="365" customFormat="1" ht="15.75" x14ac:dyDescent="0.25">
      <c r="A352" s="171" t="s">
        <v>197</v>
      </c>
      <c r="B352" s="382" t="s">
        <v>295</v>
      </c>
      <c r="C352" s="383"/>
      <c r="D352" s="384">
        <f>C165</f>
        <v>0</v>
      </c>
      <c r="E352" s="385"/>
      <c r="F352" s="173" t="s">
        <v>180</v>
      </c>
    </row>
    <row r="353" spans="1:6" s="365" customFormat="1" ht="15.75" x14ac:dyDescent="0.25">
      <c r="A353" s="171" t="s">
        <v>195</v>
      </c>
      <c r="B353" s="382" t="s">
        <v>294</v>
      </c>
      <c r="C353" s="408"/>
      <c r="D353" s="384">
        <f>C181</f>
        <v>0</v>
      </c>
      <c r="E353" s="385"/>
      <c r="F353" s="173" t="s">
        <v>180</v>
      </c>
    </row>
    <row r="354" spans="1:6" s="365" customFormat="1" ht="15.75" x14ac:dyDescent="0.25">
      <c r="A354" s="171" t="s">
        <v>193</v>
      </c>
      <c r="B354" s="382" t="s">
        <v>196</v>
      </c>
      <c r="C354" s="408"/>
      <c r="D354" s="384">
        <f>C218</f>
        <v>0</v>
      </c>
      <c r="E354" s="385"/>
      <c r="F354" s="173" t="s">
        <v>180</v>
      </c>
    </row>
    <row r="355" spans="1:6" s="365" customFormat="1" ht="15.75" x14ac:dyDescent="0.25">
      <c r="A355" s="171" t="s">
        <v>293</v>
      </c>
      <c r="B355" s="382" t="s">
        <v>198</v>
      </c>
      <c r="C355" s="408"/>
      <c r="D355" s="384">
        <f>C234</f>
        <v>0</v>
      </c>
      <c r="E355" s="385"/>
      <c r="F355" s="173" t="s">
        <v>180</v>
      </c>
    </row>
    <row r="356" spans="1:6" s="365" customFormat="1" ht="15.75" x14ac:dyDescent="0.25">
      <c r="A356" s="171" t="s">
        <v>292</v>
      </c>
      <c r="B356" s="382" t="s">
        <v>194</v>
      </c>
      <c r="C356" s="408"/>
      <c r="D356" s="384">
        <f>C277</f>
        <v>0</v>
      </c>
      <c r="E356" s="385"/>
      <c r="F356" s="173" t="s">
        <v>180</v>
      </c>
    </row>
    <row r="357" spans="1:6" s="365" customFormat="1" ht="15.75" x14ac:dyDescent="0.25">
      <c r="A357" s="171" t="s">
        <v>291</v>
      </c>
      <c r="B357" s="382" t="s">
        <v>200</v>
      </c>
      <c r="C357" s="408"/>
      <c r="D357" s="384">
        <f>C286</f>
        <v>0</v>
      </c>
      <c r="E357" s="385"/>
      <c r="F357" s="173" t="s">
        <v>180</v>
      </c>
    </row>
    <row r="358" spans="1:6" s="365" customFormat="1" ht="15.75" x14ac:dyDescent="0.25">
      <c r="A358" s="171" t="s">
        <v>290</v>
      </c>
      <c r="B358" s="382" t="s">
        <v>277</v>
      </c>
      <c r="C358" s="408"/>
      <c r="D358" s="384">
        <f>C298</f>
        <v>0</v>
      </c>
      <c r="E358" s="385"/>
      <c r="F358" s="173" t="s">
        <v>180</v>
      </c>
    </row>
    <row r="359" spans="1:6" s="365" customFormat="1" ht="15.75" x14ac:dyDescent="0.25">
      <c r="A359" s="171" t="s">
        <v>289</v>
      </c>
      <c r="B359" s="382" t="s">
        <v>288</v>
      </c>
      <c r="C359" s="408"/>
      <c r="D359" s="384">
        <f>C309</f>
        <v>0</v>
      </c>
      <c r="E359" s="385"/>
      <c r="F359" s="173" t="s">
        <v>180</v>
      </c>
    </row>
    <row r="360" spans="1:6" s="365" customFormat="1" ht="15.75" x14ac:dyDescent="0.25">
      <c r="A360" s="171" t="s">
        <v>287</v>
      </c>
      <c r="B360" s="382" t="s">
        <v>286</v>
      </c>
      <c r="C360" s="408"/>
      <c r="D360" s="384">
        <f>C322</f>
        <v>0</v>
      </c>
      <c r="E360" s="385"/>
      <c r="F360" s="173" t="s">
        <v>180</v>
      </c>
    </row>
    <row r="361" spans="1:6" s="365" customFormat="1" ht="15.75" x14ac:dyDescent="0.25">
      <c r="A361" s="340"/>
      <c r="B361" s="391" t="s">
        <v>181</v>
      </c>
      <c r="C361" s="392"/>
      <c r="D361" s="393">
        <f>SUM(D347:E360)</f>
        <v>0</v>
      </c>
      <c r="E361" s="387"/>
      <c r="F361" s="169" t="s">
        <v>180</v>
      </c>
    </row>
    <row r="362" spans="1:6" s="365" customFormat="1" ht="15.75" x14ac:dyDescent="0.25">
      <c r="A362" s="340"/>
      <c r="B362" s="391" t="s">
        <v>182</v>
      </c>
      <c r="C362" s="392"/>
      <c r="D362" s="393">
        <f>D361*0.25</f>
        <v>0</v>
      </c>
      <c r="E362" s="394"/>
      <c r="F362" s="168" t="s">
        <v>180</v>
      </c>
    </row>
    <row r="363" spans="1:6" s="365" customFormat="1" ht="15.75" x14ac:dyDescent="0.25">
      <c r="A363" s="340"/>
      <c r="B363" s="391" t="s">
        <v>181</v>
      </c>
      <c r="C363" s="392"/>
      <c r="D363" s="393">
        <f>D361+D362</f>
        <v>0</v>
      </c>
      <c r="E363" s="394"/>
      <c r="F363" s="167" t="s">
        <v>180</v>
      </c>
    </row>
    <row r="364" spans="1:6" s="365" customFormat="1" x14ac:dyDescent="0.25"/>
    <row r="365" spans="1:6" s="365" customFormat="1" x14ac:dyDescent="0.25"/>
    <row r="366" spans="1:6" s="365" customFormat="1" x14ac:dyDescent="0.25"/>
    <row r="367" spans="1:6" s="365" customFormat="1" x14ac:dyDescent="0.25"/>
    <row r="368" spans="1:6" s="365" customFormat="1" x14ac:dyDescent="0.25"/>
    <row r="369" s="365" customFormat="1" x14ac:dyDescent="0.25"/>
    <row r="370" s="365" customFormat="1" x14ac:dyDescent="0.25"/>
    <row r="371" s="365" customFormat="1" x14ac:dyDescent="0.25"/>
    <row r="372" s="365" customFormat="1" x14ac:dyDescent="0.25"/>
    <row r="373" s="365" customFormat="1" x14ac:dyDescent="0.25"/>
    <row r="374" s="365" customFormat="1" x14ac:dyDescent="0.25"/>
    <row r="375" s="365" customFormat="1" x14ac:dyDescent="0.25"/>
    <row r="376" s="365" customFormat="1" x14ac:dyDescent="0.25"/>
    <row r="377" s="365" customFormat="1" x14ac:dyDescent="0.25"/>
    <row r="378" s="365" customFormat="1" x14ac:dyDescent="0.25"/>
    <row r="379" s="365" customFormat="1" x14ac:dyDescent="0.25"/>
    <row r="380" s="365" customFormat="1" x14ac:dyDescent="0.25"/>
    <row r="381" s="365" customFormat="1" x14ac:dyDescent="0.25"/>
    <row r="382" s="365" customFormat="1" x14ac:dyDescent="0.25"/>
    <row r="383" s="365" customFormat="1" x14ac:dyDescent="0.25"/>
    <row r="384" s="365" customFormat="1" x14ac:dyDescent="0.25"/>
    <row r="385" spans="1:6" s="365" customFormat="1" x14ac:dyDescent="0.25"/>
    <row r="386" spans="1:6" s="365" customFormat="1" x14ac:dyDescent="0.25"/>
    <row r="387" spans="1:6" s="365" customFormat="1" x14ac:dyDescent="0.25"/>
    <row r="388" spans="1:6" s="365" customFormat="1" x14ac:dyDescent="0.25"/>
    <row r="389" spans="1:6" s="365" customFormat="1" x14ac:dyDescent="0.25">
      <c r="A389" s="449" t="s">
        <v>185</v>
      </c>
      <c r="B389" s="449"/>
      <c r="C389" s="449"/>
      <c r="D389" s="449"/>
      <c r="E389" s="449"/>
      <c r="F389" s="449"/>
    </row>
    <row r="390" spans="1:6" s="365" customFormat="1" x14ac:dyDescent="0.25">
      <c r="A390" s="449"/>
      <c r="B390" s="449"/>
      <c r="C390" s="449"/>
      <c r="D390" s="449"/>
      <c r="E390" s="449"/>
      <c r="F390" s="449"/>
    </row>
    <row r="391" spans="1:6" s="365" customFormat="1" ht="33.75" x14ac:dyDescent="0.5">
      <c r="A391" s="373"/>
      <c r="B391" s="373"/>
      <c r="C391" s="373"/>
      <c r="D391" s="373"/>
      <c r="E391" s="373"/>
      <c r="F391" s="373"/>
    </row>
    <row r="392" spans="1:6" s="365" customFormat="1" ht="15.75" x14ac:dyDescent="0.25">
      <c r="A392" s="353"/>
      <c r="B392" s="354" t="s">
        <v>190</v>
      </c>
      <c r="C392" s="223"/>
      <c r="D392" s="339" t="s">
        <v>276</v>
      </c>
      <c r="E392" s="240" t="s">
        <v>275</v>
      </c>
      <c r="F392" s="339" t="s">
        <v>274</v>
      </c>
    </row>
    <row r="393" spans="1:6" s="365" customFormat="1" x14ac:dyDescent="0.25"/>
    <row r="394" spans="1:6" s="184" customFormat="1" ht="19.5" customHeight="1" x14ac:dyDescent="0.2">
      <c r="A394" s="446" t="s">
        <v>207</v>
      </c>
      <c r="B394" s="466" t="s">
        <v>196</v>
      </c>
      <c r="C394" s="467"/>
      <c r="D394" s="468"/>
      <c r="E394" s="468"/>
      <c r="F394" s="468"/>
    </row>
    <row r="395" spans="1:6" s="184" customFormat="1" ht="19.5" customHeight="1" x14ac:dyDescent="0.2">
      <c r="A395" s="446"/>
      <c r="B395" s="466"/>
      <c r="C395" s="467"/>
      <c r="D395" s="468"/>
      <c r="E395" s="468"/>
      <c r="F395" s="468"/>
    </row>
    <row r="396" spans="1:6" s="184" customFormat="1" ht="19.5" customHeight="1" x14ac:dyDescent="0.2">
      <c r="A396" s="446"/>
      <c r="B396" s="466"/>
      <c r="C396" s="467"/>
      <c r="D396" s="468"/>
      <c r="E396" s="468"/>
      <c r="F396" s="468"/>
    </row>
    <row r="397" spans="1:6" s="184" customFormat="1" ht="180.75" customHeight="1" x14ac:dyDescent="0.2">
      <c r="A397" s="340" t="s">
        <v>0</v>
      </c>
      <c r="B397" s="417" t="s">
        <v>463</v>
      </c>
      <c r="C397" s="418"/>
      <c r="D397" s="418"/>
      <c r="E397" s="418"/>
      <c r="F397" s="419"/>
    </row>
    <row r="398" spans="1:6" s="184" customFormat="1" ht="20.25" customHeight="1" x14ac:dyDescent="0.2">
      <c r="A398" s="340"/>
      <c r="B398" s="239"/>
      <c r="C398" s="346" t="s">
        <v>214</v>
      </c>
      <c r="D398" s="212">
        <v>473.4</v>
      </c>
      <c r="E398" s="212"/>
      <c r="F398" s="212"/>
    </row>
    <row r="399" spans="1:6" s="184" customFormat="1" ht="122.25" customHeight="1" x14ac:dyDescent="0.2">
      <c r="A399" s="340" t="s">
        <v>13</v>
      </c>
      <c r="B399" s="214" t="s">
        <v>285</v>
      </c>
      <c r="C399" s="346" t="s">
        <v>214</v>
      </c>
      <c r="D399" s="212">
        <v>33</v>
      </c>
      <c r="E399" s="212"/>
      <c r="F399" s="212"/>
    </row>
    <row r="400" spans="1:6" s="184" customFormat="1" ht="17.25" customHeight="1" x14ac:dyDescent="0.2">
      <c r="A400" s="340"/>
      <c r="B400" s="238"/>
      <c r="C400" s="237"/>
      <c r="D400" s="236"/>
      <c r="E400" s="236"/>
      <c r="F400" s="235"/>
    </row>
    <row r="401" spans="1:6" s="184" customFormat="1" ht="210.75" customHeight="1" x14ac:dyDescent="0.2">
      <c r="A401" s="340" t="s">
        <v>19</v>
      </c>
      <c r="B401" s="417" t="s">
        <v>464</v>
      </c>
      <c r="C401" s="418"/>
      <c r="D401" s="418"/>
      <c r="E401" s="418"/>
      <c r="F401" s="419"/>
    </row>
    <row r="402" spans="1:6" s="184" customFormat="1" ht="22.5" customHeight="1" x14ac:dyDescent="0.2">
      <c r="A402" s="340"/>
      <c r="B402" s="214"/>
      <c r="C402" s="346" t="s">
        <v>214</v>
      </c>
      <c r="D402" s="212">
        <v>52.8</v>
      </c>
      <c r="E402" s="212"/>
      <c r="F402" s="212"/>
    </row>
    <row r="403" spans="1:6" s="184" customFormat="1" ht="22.5" customHeight="1" x14ac:dyDescent="0.2">
      <c r="A403" s="340"/>
      <c r="B403" s="214"/>
      <c r="C403" s="346"/>
      <c r="D403" s="212"/>
      <c r="E403" s="212"/>
      <c r="F403" s="212"/>
    </row>
    <row r="404" spans="1:6" s="184" customFormat="1" ht="35.25" customHeight="1" x14ac:dyDescent="0.2">
      <c r="A404" s="340" t="s">
        <v>21</v>
      </c>
      <c r="B404" s="195" t="s">
        <v>245</v>
      </c>
      <c r="C404" s="346" t="s">
        <v>214</v>
      </c>
      <c r="D404" s="212">
        <v>550</v>
      </c>
      <c r="E404" s="212"/>
      <c r="F404" s="212"/>
    </row>
    <row r="405" spans="1:6" s="184" customFormat="1" ht="20.100000000000001" customHeight="1" x14ac:dyDescent="0.2">
      <c r="A405" s="448"/>
      <c r="B405" s="448"/>
      <c r="C405" s="415"/>
      <c r="D405" s="415"/>
      <c r="E405" s="415"/>
      <c r="F405" s="415"/>
    </row>
    <row r="406" spans="1:6" s="184" customFormat="1" ht="20.100000000000001" customHeight="1" x14ac:dyDescent="0.25">
      <c r="A406" s="469" t="s">
        <v>209</v>
      </c>
      <c r="B406" s="470"/>
      <c r="C406" s="471">
        <f>SUM(F398:F404)</f>
        <v>0</v>
      </c>
      <c r="D406" s="472"/>
      <c r="E406" s="472"/>
      <c r="F406" s="175" t="s">
        <v>180</v>
      </c>
    </row>
    <row r="407" spans="1:6" s="184" customFormat="1" ht="20.100000000000001" customHeight="1" x14ac:dyDescent="0.25">
      <c r="A407" s="234"/>
      <c r="B407" s="233"/>
      <c r="C407" s="232"/>
      <c r="D407" s="231"/>
      <c r="E407" s="231"/>
      <c r="F407" s="225"/>
    </row>
    <row r="408" spans="1:6" s="184" customFormat="1" ht="20.100000000000001" customHeight="1" x14ac:dyDescent="0.25">
      <c r="A408" s="234"/>
      <c r="B408" s="233"/>
      <c r="C408" s="232"/>
      <c r="D408" s="231"/>
      <c r="E408" s="231"/>
      <c r="F408" s="225"/>
    </row>
    <row r="409" spans="1:6" s="184" customFormat="1" ht="20.100000000000001" customHeight="1" x14ac:dyDescent="0.25">
      <c r="A409" s="234"/>
      <c r="B409" s="233"/>
      <c r="C409" s="232"/>
      <c r="D409" s="231"/>
      <c r="E409" s="231"/>
      <c r="F409" s="225"/>
    </row>
    <row r="410" spans="1:6" s="184" customFormat="1" ht="20.100000000000001" customHeight="1" x14ac:dyDescent="0.25">
      <c r="A410" s="234"/>
      <c r="B410" s="233"/>
      <c r="C410" s="232"/>
      <c r="D410" s="231"/>
      <c r="E410" s="231"/>
      <c r="F410" s="225"/>
    </row>
    <row r="411" spans="1:6" s="365" customFormat="1" ht="15.75" customHeight="1" x14ac:dyDescent="0.25">
      <c r="A411" s="456" t="s">
        <v>205</v>
      </c>
      <c r="B411" s="428" t="s">
        <v>204</v>
      </c>
      <c r="C411" s="459"/>
      <c r="D411" s="462"/>
      <c r="E411" s="462"/>
      <c r="F411" s="462"/>
    </row>
    <row r="412" spans="1:6" s="365" customFormat="1" ht="15.75" customHeight="1" x14ac:dyDescent="0.25">
      <c r="A412" s="457"/>
      <c r="B412" s="429"/>
      <c r="C412" s="460"/>
      <c r="D412" s="463"/>
      <c r="E412" s="463"/>
      <c r="F412" s="463"/>
    </row>
    <row r="413" spans="1:6" s="365" customFormat="1" ht="15.75" customHeight="1" x14ac:dyDescent="0.25">
      <c r="A413" s="458"/>
      <c r="B413" s="430"/>
      <c r="C413" s="461"/>
      <c r="D413" s="464"/>
      <c r="E413" s="464"/>
      <c r="F413" s="464"/>
    </row>
    <row r="414" spans="1:6" s="365" customFormat="1" ht="120" x14ac:dyDescent="0.25">
      <c r="A414" s="171">
        <v>1</v>
      </c>
      <c r="B414" s="211" t="s">
        <v>284</v>
      </c>
      <c r="C414" s="209" t="s">
        <v>214</v>
      </c>
      <c r="D414" s="208">
        <v>182.6</v>
      </c>
      <c r="E414" s="230"/>
      <c r="F414" s="208"/>
    </row>
    <row r="415" spans="1:6" s="365" customFormat="1" x14ac:dyDescent="0.25">
      <c r="A415" s="404"/>
      <c r="B415" s="405"/>
      <c r="C415" s="438"/>
      <c r="D415" s="438"/>
      <c r="E415" s="438"/>
      <c r="F415" s="439"/>
    </row>
    <row r="416" spans="1:6" s="365" customFormat="1" ht="18" x14ac:dyDescent="0.25">
      <c r="A416" s="420" t="s">
        <v>209</v>
      </c>
      <c r="B416" s="421"/>
      <c r="C416" s="422">
        <f>SUM(F414:F414)</f>
        <v>0</v>
      </c>
      <c r="D416" s="423"/>
      <c r="E416" s="423"/>
      <c r="F416" s="175" t="s">
        <v>180</v>
      </c>
    </row>
    <row r="417" spans="1:6" s="365" customFormat="1" ht="18" x14ac:dyDescent="0.25">
      <c r="A417" s="330"/>
      <c r="B417" s="331"/>
      <c r="C417" s="332"/>
      <c r="D417" s="332"/>
      <c r="E417" s="332"/>
      <c r="F417" s="175"/>
    </row>
    <row r="418" spans="1:6" s="365" customFormat="1" ht="18" x14ac:dyDescent="0.25">
      <c r="A418" s="330"/>
      <c r="B418" s="331"/>
      <c r="C418" s="332"/>
      <c r="D418" s="332"/>
      <c r="E418" s="332"/>
      <c r="F418" s="175"/>
    </row>
    <row r="419" spans="1:6" s="365" customFormat="1" x14ac:dyDescent="0.25">
      <c r="A419" s="404"/>
      <c r="B419" s="405"/>
      <c r="C419" s="405"/>
      <c r="D419" s="405"/>
      <c r="E419" s="405"/>
      <c r="F419" s="406"/>
    </row>
    <row r="420" spans="1:6" s="365" customFormat="1" x14ac:dyDescent="0.25">
      <c r="A420" s="465" t="s">
        <v>203</v>
      </c>
      <c r="B420" s="447" t="s">
        <v>194</v>
      </c>
      <c r="C420" s="448"/>
      <c r="D420" s="448"/>
      <c r="E420" s="448"/>
      <c r="F420" s="448"/>
    </row>
    <row r="421" spans="1:6" s="365" customFormat="1" ht="15.75" customHeight="1" x14ac:dyDescent="0.25">
      <c r="A421" s="465"/>
      <c r="B421" s="447"/>
      <c r="C421" s="448"/>
      <c r="D421" s="448"/>
      <c r="E421" s="448"/>
      <c r="F421" s="448"/>
    </row>
    <row r="422" spans="1:6" s="365" customFormat="1" ht="15.75" customHeight="1" x14ac:dyDescent="0.25">
      <c r="A422" s="465"/>
      <c r="B422" s="447"/>
      <c r="C422" s="448"/>
      <c r="D422" s="448"/>
      <c r="E422" s="448"/>
      <c r="F422" s="448"/>
    </row>
    <row r="423" spans="1:6" s="365" customFormat="1" ht="201.75" customHeight="1" x14ac:dyDescent="0.25">
      <c r="A423" s="171"/>
      <c r="B423" s="211" t="s">
        <v>283</v>
      </c>
      <c r="C423" s="209" t="s">
        <v>17</v>
      </c>
      <c r="D423" s="208">
        <v>1</v>
      </c>
      <c r="E423" s="230"/>
      <c r="F423" s="208"/>
    </row>
    <row r="424" spans="1:6" s="365" customFormat="1" x14ac:dyDescent="0.25">
      <c r="A424" s="404"/>
      <c r="B424" s="405"/>
      <c r="C424" s="438"/>
      <c r="D424" s="438"/>
      <c r="E424" s="438"/>
      <c r="F424" s="439"/>
    </row>
    <row r="425" spans="1:6" s="365" customFormat="1" ht="18" x14ac:dyDescent="0.25">
      <c r="A425" s="420" t="s">
        <v>209</v>
      </c>
      <c r="B425" s="421"/>
      <c r="C425" s="422">
        <f>SUM(F423:F423)</f>
        <v>0</v>
      </c>
      <c r="D425" s="423"/>
      <c r="E425" s="423"/>
      <c r="F425" s="175" t="s">
        <v>180</v>
      </c>
    </row>
    <row r="426" spans="1:6" s="365" customFormat="1" ht="18" x14ac:dyDescent="0.25">
      <c r="A426" s="229"/>
      <c r="B426" s="228"/>
      <c r="C426" s="227"/>
      <c r="D426" s="226"/>
      <c r="E426" s="226"/>
      <c r="F426" s="225"/>
    </row>
    <row r="427" spans="1:6" s="365" customFormat="1" ht="18" x14ac:dyDescent="0.25">
      <c r="A427" s="229"/>
      <c r="B427" s="228"/>
      <c r="C427" s="227"/>
      <c r="D427" s="226"/>
      <c r="E427" s="226"/>
      <c r="F427" s="225"/>
    </row>
    <row r="428" spans="1:6" s="365" customFormat="1" ht="18" x14ac:dyDescent="0.25">
      <c r="A428" s="229"/>
      <c r="B428" s="228"/>
      <c r="C428" s="227"/>
      <c r="D428" s="226"/>
      <c r="E428" s="226"/>
      <c r="F428" s="225"/>
    </row>
    <row r="429" spans="1:6" s="365" customFormat="1" ht="18" x14ac:dyDescent="0.25">
      <c r="A429" s="229"/>
      <c r="B429" s="228"/>
      <c r="C429" s="227"/>
      <c r="D429" s="226"/>
      <c r="E429" s="226"/>
      <c r="F429" s="225"/>
    </row>
    <row r="430" spans="1:6" s="365" customFormat="1" ht="15.75" customHeight="1" x14ac:dyDescent="0.25">
      <c r="A430" s="456" t="s">
        <v>280</v>
      </c>
      <c r="B430" s="428" t="s">
        <v>198</v>
      </c>
      <c r="C430" s="450"/>
      <c r="D430" s="453"/>
      <c r="E430" s="453"/>
      <c r="F430" s="453"/>
    </row>
    <row r="431" spans="1:6" s="365" customFormat="1" ht="15.75" customHeight="1" x14ac:dyDescent="0.25">
      <c r="A431" s="457"/>
      <c r="B431" s="429"/>
      <c r="C431" s="451"/>
      <c r="D431" s="454"/>
      <c r="E431" s="454"/>
      <c r="F431" s="454"/>
    </row>
    <row r="432" spans="1:6" s="365" customFormat="1" ht="15.75" customHeight="1" x14ac:dyDescent="0.25">
      <c r="A432" s="458"/>
      <c r="B432" s="430"/>
      <c r="C432" s="452"/>
      <c r="D432" s="455"/>
      <c r="E432" s="455"/>
      <c r="F432" s="455"/>
    </row>
    <row r="433" spans="1:6" s="365" customFormat="1" ht="15.75" customHeight="1" x14ac:dyDescent="0.25">
      <c r="A433" s="360"/>
      <c r="B433" s="344"/>
      <c r="C433" s="361"/>
      <c r="D433" s="362"/>
      <c r="E433" s="362"/>
      <c r="F433" s="362"/>
    </row>
    <row r="434" spans="1:6" s="275" customFormat="1" ht="88.5" customHeight="1" x14ac:dyDescent="0.25">
      <c r="A434" s="340" t="s">
        <v>0</v>
      </c>
      <c r="B434" s="217" t="s">
        <v>282</v>
      </c>
      <c r="C434" s="346" t="s">
        <v>170</v>
      </c>
      <c r="D434" s="212">
        <v>70</v>
      </c>
      <c r="E434" s="212"/>
      <c r="F434" s="212"/>
    </row>
    <row r="435" spans="1:6" s="275" customFormat="1" ht="109.5" customHeight="1" x14ac:dyDescent="0.25">
      <c r="A435" s="340" t="s">
        <v>13</v>
      </c>
      <c r="B435" s="217" t="s">
        <v>281</v>
      </c>
      <c r="C435" s="346" t="s">
        <v>170</v>
      </c>
      <c r="D435" s="212">
        <v>24</v>
      </c>
      <c r="E435" s="212"/>
      <c r="F435" s="212"/>
    </row>
    <row r="436" spans="1:6" s="275" customFormat="1" ht="84" customHeight="1" x14ac:dyDescent="0.25">
      <c r="A436" s="340" t="s">
        <v>19</v>
      </c>
      <c r="B436" s="217" t="s">
        <v>442</v>
      </c>
      <c r="C436" s="346" t="s">
        <v>252</v>
      </c>
      <c r="D436" s="212">
        <v>65</v>
      </c>
      <c r="E436" s="212"/>
      <c r="F436" s="212"/>
    </row>
    <row r="437" spans="1:6" s="275" customFormat="1" ht="108" customHeight="1" x14ac:dyDescent="0.25">
      <c r="A437" s="340" t="s">
        <v>21</v>
      </c>
      <c r="B437" s="217" t="s">
        <v>443</v>
      </c>
      <c r="C437" s="346" t="s">
        <v>252</v>
      </c>
      <c r="D437" s="212">
        <v>73</v>
      </c>
      <c r="E437" s="212"/>
      <c r="F437" s="212"/>
    </row>
    <row r="438" spans="1:6" s="275" customFormat="1" ht="71.25" customHeight="1" x14ac:dyDescent="0.25">
      <c r="A438" s="340" t="s">
        <v>24</v>
      </c>
      <c r="B438" s="217" t="s">
        <v>444</v>
      </c>
      <c r="C438" s="346" t="s">
        <v>210</v>
      </c>
      <c r="D438" s="212">
        <v>27</v>
      </c>
      <c r="E438" s="212"/>
      <c r="F438" s="212"/>
    </row>
    <row r="439" spans="1:6" s="365" customFormat="1" ht="18" x14ac:dyDescent="0.25">
      <c r="A439" s="420" t="s">
        <v>209</v>
      </c>
      <c r="B439" s="421"/>
      <c r="C439" s="422">
        <f>SUM(F434:F438)</f>
        <v>0</v>
      </c>
      <c r="D439" s="423"/>
      <c r="E439" s="423"/>
      <c r="F439" s="175" t="s">
        <v>180</v>
      </c>
    </row>
    <row r="440" spans="1:6" s="365" customFormat="1" ht="18" x14ac:dyDescent="0.25">
      <c r="A440" s="229"/>
      <c r="B440" s="228"/>
      <c r="C440" s="227"/>
      <c r="D440" s="226"/>
      <c r="E440" s="226"/>
      <c r="F440" s="225"/>
    </row>
    <row r="441" spans="1:6" s="365" customFormat="1" ht="18" x14ac:dyDescent="0.25">
      <c r="A441" s="229"/>
      <c r="B441" s="228"/>
      <c r="C441" s="227"/>
      <c r="D441" s="226"/>
      <c r="E441" s="226"/>
      <c r="F441" s="225"/>
    </row>
    <row r="442" spans="1:6" s="365" customFormat="1" ht="18" x14ac:dyDescent="0.25">
      <c r="A442" s="229"/>
      <c r="B442" s="228"/>
      <c r="C442" s="227"/>
      <c r="D442" s="226"/>
      <c r="E442" s="226"/>
      <c r="F442" s="225"/>
    </row>
    <row r="443" spans="1:6" s="365" customFormat="1" ht="18" x14ac:dyDescent="0.25">
      <c r="A443" s="229"/>
      <c r="B443" s="228"/>
      <c r="C443" s="227"/>
      <c r="D443" s="226"/>
      <c r="E443" s="226"/>
      <c r="F443" s="225"/>
    </row>
    <row r="444" spans="1:6" s="365" customFormat="1" ht="18" x14ac:dyDescent="0.25">
      <c r="A444" s="229"/>
      <c r="B444" s="228"/>
      <c r="C444" s="227"/>
      <c r="D444" s="226"/>
      <c r="E444" s="226"/>
      <c r="F444" s="225"/>
    </row>
    <row r="445" spans="1:6" s="365" customFormat="1" ht="18" x14ac:dyDescent="0.25">
      <c r="A445" s="229"/>
      <c r="B445" s="228"/>
      <c r="C445" s="227"/>
      <c r="D445" s="226"/>
      <c r="E445" s="226"/>
      <c r="F445" s="225"/>
    </row>
    <row r="446" spans="1:6" s="365" customFormat="1" ht="18" x14ac:dyDescent="0.25">
      <c r="A446" s="229"/>
      <c r="B446" s="228"/>
      <c r="C446" s="227"/>
      <c r="D446" s="226"/>
      <c r="E446" s="226"/>
      <c r="F446" s="225"/>
    </row>
    <row r="447" spans="1:6" s="365" customFormat="1" ht="18" x14ac:dyDescent="0.25">
      <c r="A447" s="229"/>
      <c r="B447" s="228"/>
      <c r="C447" s="227"/>
      <c r="D447" s="226"/>
      <c r="E447" s="226"/>
      <c r="F447" s="225"/>
    </row>
    <row r="448" spans="1:6" s="365" customFormat="1" ht="18" x14ac:dyDescent="0.25">
      <c r="A448" s="229"/>
      <c r="B448" s="228"/>
      <c r="C448" s="227"/>
      <c r="D448" s="226"/>
      <c r="E448" s="226"/>
      <c r="F448" s="225"/>
    </row>
    <row r="449" spans="1:6" s="365" customFormat="1" ht="18" x14ac:dyDescent="0.25">
      <c r="A449" s="229"/>
      <c r="B449" s="228"/>
      <c r="C449" s="227"/>
      <c r="D449" s="226"/>
      <c r="E449" s="226"/>
      <c r="F449" s="225"/>
    </row>
    <row r="450" spans="1:6" s="365" customFormat="1" ht="15.75" customHeight="1" x14ac:dyDescent="0.25">
      <c r="A450" s="456" t="s">
        <v>280</v>
      </c>
      <c r="B450" s="428" t="s">
        <v>277</v>
      </c>
      <c r="C450" s="450"/>
      <c r="D450" s="453"/>
      <c r="E450" s="453"/>
      <c r="F450" s="453"/>
    </row>
    <row r="451" spans="1:6" s="365" customFormat="1" ht="15.75" customHeight="1" x14ac:dyDescent="0.25">
      <c r="A451" s="457"/>
      <c r="B451" s="429"/>
      <c r="C451" s="451"/>
      <c r="D451" s="454"/>
      <c r="E451" s="454"/>
      <c r="F451" s="454"/>
    </row>
    <row r="452" spans="1:6" s="365" customFormat="1" x14ac:dyDescent="0.25">
      <c r="A452" s="457"/>
      <c r="B452" s="429"/>
      <c r="C452" s="451"/>
      <c r="D452" s="454"/>
      <c r="E452" s="454"/>
      <c r="F452" s="454"/>
    </row>
    <row r="453" spans="1:6" s="365" customFormat="1" ht="15.75" customHeight="1" x14ac:dyDescent="0.25">
      <c r="A453" s="457"/>
      <c r="B453" s="429"/>
      <c r="C453" s="451"/>
      <c r="D453" s="454"/>
      <c r="E453" s="454"/>
      <c r="F453" s="454"/>
    </row>
    <row r="454" spans="1:6" s="365" customFormat="1" ht="15.75" customHeight="1" x14ac:dyDescent="0.25">
      <c r="A454" s="458"/>
      <c r="B454" s="430"/>
      <c r="C454" s="452"/>
      <c r="D454" s="455"/>
      <c r="E454" s="455"/>
      <c r="F454" s="455"/>
    </row>
    <row r="455" spans="1:6" s="378" customFormat="1" ht="60.75" customHeight="1" x14ac:dyDescent="0.25">
      <c r="A455" s="374" t="s">
        <v>0</v>
      </c>
      <c r="B455" s="375" t="s">
        <v>279</v>
      </c>
      <c r="C455" s="376" t="s">
        <v>214</v>
      </c>
      <c r="D455" s="377">
        <v>655.5</v>
      </c>
      <c r="E455" s="377"/>
      <c r="F455" s="377"/>
    </row>
    <row r="456" spans="1:6" s="365" customFormat="1" x14ac:dyDescent="0.25">
      <c r="A456" s="404"/>
      <c r="B456" s="405"/>
      <c r="C456" s="438"/>
      <c r="D456" s="438"/>
      <c r="E456" s="438"/>
      <c r="F456" s="439"/>
    </row>
    <row r="457" spans="1:6" s="365" customFormat="1" ht="18" x14ac:dyDescent="0.25">
      <c r="A457" s="420" t="s">
        <v>209</v>
      </c>
      <c r="B457" s="421"/>
      <c r="C457" s="422">
        <f>SUM(F455:F455)</f>
        <v>0</v>
      </c>
      <c r="D457" s="423"/>
      <c r="E457" s="423"/>
      <c r="F457" s="175" t="s">
        <v>180</v>
      </c>
    </row>
    <row r="458" spans="1:6" s="365" customFormat="1" ht="18" x14ac:dyDescent="0.25">
      <c r="A458" s="330"/>
      <c r="B458" s="331"/>
      <c r="C458" s="332"/>
      <c r="D458" s="332"/>
      <c r="E458" s="332"/>
      <c r="F458" s="175"/>
    </row>
    <row r="459" spans="1:6" s="365" customFormat="1" ht="18" x14ac:dyDescent="0.25">
      <c r="A459" s="330"/>
      <c r="B459" s="331"/>
      <c r="C459" s="332"/>
      <c r="D459" s="332"/>
      <c r="E459" s="332"/>
      <c r="F459" s="175"/>
    </row>
    <row r="460" spans="1:6" s="365" customFormat="1" ht="18" x14ac:dyDescent="0.25">
      <c r="A460" s="330"/>
      <c r="B460" s="331"/>
      <c r="C460" s="332"/>
      <c r="D460" s="332"/>
      <c r="E460" s="332"/>
      <c r="F460" s="175"/>
    </row>
    <row r="461" spans="1:6" s="365" customFormat="1" ht="18" x14ac:dyDescent="0.25">
      <c r="A461" s="330"/>
      <c r="B461" s="331"/>
      <c r="C461" s="332"/>
      <c r="D461" s="332"/>
      <c r="E461" s="332"/>
      <c r="F461" s="175"/>
    </row>
    <row r="462" spans="1:6" s="365" customFormat="1" ht="18" x14ac:dyDescent="0.25">
      <c r="A462" s="330"/>
      <c r="B462" s="331"/>
      <c r="C462" s="332"/>
      <c r="D462" s="332"/>
      <c r="E462" s="332"/>
      <c r="F462" s="175"/>
    </row>
    <row r="463" spans="1:6" s="365" customFormat="1" ht="18" x14ac:dyDescent="0.25">
      <c r="A463" s="330"/>
      <c r="B463" s="331"/>
      <c r="C463" s="332"/>
      <c r="D463" s="332"/>
      <c r="E463" s="332"/>
      <c r="F463" s="175"/>
    </row>
    <row r="464" spans="1:6" s="365" customFormat="1" ht="18" x14ac:dyDescent="0.25">
      <c r="A464" s="330"/>
      <c r="B464" s="331"/>
      <c r="C464" s="332"/>
      <c r="D464" s="332"/>
      <c r="E464" s="332"/>
      <c r="F464" s="175"/>
    </row>
    <row r="465" spans="1:6" s="365" customFormat="1" ht="18" x14ac:dyDescent="0.25">
      <c r="A465" s="330"/>
      <c r="B465" s="331"/>
      <c r="C465" s="332"/>
      <c r="D465" s="332"/>
      <c r="E465" s="332"/>
      <c r="F465" s="175"/>
    </row>
    <row r="466" spans="1:6" s="365" customFormat="1" ht="18" x14ac:dyDescent="0.25">
      <c r="A466" s="330"/>
      <c r="B466" s="331"/>
      <c r="C466" s="332"/>
      <c r="D466" s="332"/>
      <c r="E466" s="332"/>
      <c r="F466" s="175"/>
    </row>
    <row r="467" spans="1:6" s="365" customFormat="1" ht="18" x14ac:dyDescent="0.25">
      <c r="A467" s="330"/>
      <c r="B467" s="331"/>
      <c r="C467" s="332"/>
      <c r="D467" s="332"/>
      <c r="E467" s="332"/>
      <c r="F467" s="175"/>
    </row>
    <row r="468" spans="1:6" s="365" customFormat="1" ht="18" x14ac:dyDescent="0.25">
      <c r="A468" s="330"/>
      <c r="B468" s="331"/>
      <c r="C468" s="332"/>
      <c r="D468" s="332"/>
      <c r="E468" s="332"/>
      <c r="F468" s="175"/>
    </row>
    <row r="469" spans="1:6" s="365" customFormat="1" ht="18" x14ac:dyDescent="0.25">
      <c r="A469" s="330"/>
      <c r="B469" s="331"/>
      <c r="C469" s="332"/>
      <c r="D469" s="332"/>
      <c r="E469" s="332"/>
      <c r="F469" s="175"/>
    </row>
    <row r="470" spans="1:6" s="365" customFormat="1" ht="18" x14ac:dyDescent="0.25">
      <c r="A470" s="330"/>
      <c r="B470" s="331"/>
      <c r="C470" s="332"/>
      <c r="D470" s="332"/>
      <c r="E470" s="332"/>
      <c r="F470" s="175"/>
    </row>
    <row r="471" spans="1:6" s="365" customFormat="1" ht="18" x14ac:dyDescent="0.25">
      <c r="A471" s="330"/>
      <c r="B471" s="331"/>
      <c r="C471" s="332"/>
      <c r="D471" s="332"/>
      <c r="E471" s="332"/>
      <c r="F471" s="175"/>
    </row>
    <row r="472" spans="1:6" s="365" customFormat="1" ht="18" x14ac:dyDescent="0.25">
      <c r="A472" s="330"/>
      <c r="B472" s="331"/>
      <c r="C472" s="332"/>
      <c r="D472" s="332"/>
      <c r="E472" s="332"/>
      <c r="F472" s="175"/>
    </row>
    <row r="473" spans="1:6" s="365" customFormat="1" ht="18" x14ac:dyDescent="0.25">
      <c r="A473" s="330"/>
      <c r="B473" s="331"/>
      <c r="C473" s="332"/>
      <c r="D473" s="332"/>
      <c r="E473" s="332"/>
      <c r="F473" s="175"/>
    </row>
    <row r="474" spans="1:6" s="365" customFormat="1" x14ac:dyDescent="0.25">
      <c r="A474" s="395" t="s">
        <v>278</v>
      </c>
      <c r="B474" s="396"/>
      <c r="C474" s="396"/>
      <c r="D474" s="396"/>
      <c r="E474" s="396"/>
      <c r="F474" s="397"/>
    </row>
    <row r="475" spans="1:6" s="365" customFormat="1" x14ac:dyDescent="0.25">
      <c r="A475" s="398"/>
      <c r="B475" s="399"/>
      <c r="C475" s="399"/>
      <c r="D475" s="399"/>
      <c r="E475" s="399"/>
      <c r="F475" s="400"/>
    </row>
    <row r="476" spans="1:6" s="365" customFormat="1" x14ac:dyDescent="0.25">
      <c r="A476" s="401"/>
      <c r="B476" s="402"/>
      <c r="C476" s="402"/>
      <c r="D476" s="402"/>
      <c r="E476" s="402"/>
      <c r="F476" s="403"/>
    </row>
    <row r="477" spans="1:6" s="365" customFormat="1" x14ac:dyDescent="0.25">
      <c r="A477" s="404"/>
      <c r="B477" s="405"/>
      <c r="C477" s="405"/>
      <c r="D477" s="405"/>
      <c r="E477" s="405"/>
      <c r="F477" s="406"/>
    </row>
    <row r="478" spans="1:6" s="365" customFormat="1" ht="15.75" x14ac:dyDescent="0.25">
      <c r="A478" s="353"/>
      <c r="B478" s="386" t="s">
        <v>190</v>
      </c>
      <c r="C478" s="387"/>
      <c r="D478" s="388" t="s">
        <v>189</v>
      </c>
      <c r="E478" s="389"/>
      <c r="F478" s="390"/>
    </row>
    <row r="479" spans="1:6" s="365" customFormat="1" ht="15.75" x14ac:dyDescent="0.25">
      <c r="A479" s="353"/>
      <c r="B479" s="356"/>
      <c r="C479" s="357"/>
      <c r="D479" s="358"/>
      <c r="E479" s="359"/>
      <c r="F479" s="224"/>
    </row>
    <row r="480" spans="1:6" s="365" customFormat="1" ht="15.75" x14ac:dyDescent="0.25">
      <c r="A480" s="171" t="s">
        <v>207</v>
      </c>
      <c r="B480" s="382" t="s">
        <v>196</v>
      </c>
      <c r="C480" s="383"/>
      <c r="D480" s="384">
        <f>C406</f>
        <v>0</v>
      </c>
      <c r="E480" s="385"/>
      <c r="F480" s="170" t="s">
        <v>180</v>
      </c>
    </row>
    <row r="481" spans="1:6" s="365" customFormat="1" ht="15.75" x14ac:dyDescent="0.25">
      <c r="A481" s="171" t="s">
        <v>205</v>
      </c>
      <c r="B481" s="382" t="s">
        <v>204</v>
      </c>
      <c r="C481" s="383"/>
      <c r="D481" s="384">
        <f>C416</f>
        <v>0</v>
      </c>
      <c r="E481" s="385"/>
      <c r="F481" s="170" t="s">
        <v>180</v>
      </c>
    </row>
    <row r="482" spans="1:6" s="365" customFormat="1" ht="15.75" x14ac:dyDescent="0.25">
      <c r="A482" s="171" t="s">
        <v>203</v>
      </c>
      <c r="B482" s="382" t="s">
        <v>194</v>
      </c>
      <c r="C482" s="383"/>
      <c r="D482" s="384">
        <f>C425</f>
        <v>0</v>
      </c>
      <c r="E482" s="385"/>
      <c r="F482" s="173" t="s">
        <v>180</v>
      </c>
    </row>
    <row r="483" spans="1:6" s="365" customFormat="1" ht="15.75" x14ac:dyDescent="0.25">
      <c r="A483" s="171" t="s">
        <v>201</v>
      </c>
      <c r="B483" s="382" t="s">
        <v>198</v>
      </c>
      <c r="C483" s="383"/>
      <c r="D483" s="384">
        <f>C439</f>
        <v>0</v>
      </c>
      <c r="E483" s="385"/>
      <c r="F483" s="172" t="s">
        <v>180</v>
      </c>
    </row>
    <row r="484" spans="1:6" s="365" customFormat="1" ht="15.75" x14ac:dyDescent="0.25">
      <c r="A484" s="171" t="s">
        <v>199</v>
      </c>
      <c r="B484" s="382" t="s">
        <v>277</v>
      </c>
      <c r="C484" s="383"/>
      <c r="D484" s="384">
        <f>C457</f>
        <v>0</v>
      </c>
      <c r="E484" s="385"/>
      <c r="F484" s="172" t="s">
        <v>180</v>
      </c>
    </row>
    <row r="485" spans="1:6" s="365" customFormat="1" ht="15.75" x14ac:dyDescent="0.25">
      <c r="A485" s="340"/>
      <c r="B485" s="391" t="s">
        <v>181</v>
      </c>
      <c r="C485" s="392"/>
      <c r="D485" s="393">
        <f>SUM(D480:E484)</f>
        <v>0</v>
      </c>
      <c r="E485" s="387"/>
      <c r="F485" s="169" t="s">
        <v>180</v>
      </c>
    </row>
    <row r="486" spans="1:6" s="365" customFormat="1" ht="15.75" x14ac:dyDescent="0.25">
      <c r="A486" s="340"/>
      <c r="B486" s="391" t="s">
        <v>182</v>
      </c>
      <c r="C486" s="392"/>
      <c r="D486" s="393">
        <f>D485*0.25</f>
        <v>0</v>
      </c>
      <c r="E486" s="394"/>
      <c r="F486" s="168" t="s">
        <v>180</v>
      </c>
    </row>
    <row r="487" spans="1:6" s="365" customFormat="1" ht="15.75" x14ac:dyDescent="0.25">
      <c r="A487" s="340"/>
      <c r="B487" s="391" t="s">
        <v>181</v>
      </c>
      <c r="C487" s="392"/>
      <c r="D487" s="393">
        <f>D485+D486</f>
        <v>0</v>
      </c>
      <c r="E487" s="394"/>
      <c r="F487" s="167" t="s">
        <v>180</v>
      </c>
    </row>
    <row r="488" spans="1:6" s="365" customFormat="1" x14ac:dyDescent="0.25"/>
    <row r="489" spans="1:6" s="365" customFormat="1" x14ac:dyDescent="0.25"/>
    <row r="490" spans="1:6" s="365" customFormat="1" x14ac:dyDescent="0.25"/>
    <row r="491" spans="1:6" s="365" customFormat="1" x14ac:dyDescent="0.25"/>
    <row r="492" spans="1:6" s="365" customFormat="1" x14ac:dyDescent="0.25"/>
    <row r="493" spans="1:6" s="365" customFormat="1" x14ac:dyDescent="0.25"/>
    <row r="494" spans="1:6" s="365" customFormat="1" x14ac:dyDescent="0.25"/>
    <row r="495" spans="1:6" s="365" customFormat="1" x14ac:dyDescent="0.25"/>
    <row r="496" spans="1:6" s="365" customFormat="1" x14ac:dyDescent="0.25"/>
    <row r="497" spans="1:7" s="365" customFormat="1" x14ac:dyDescent="0.25">
      <c r="A497" s="449" t="s">
        <v>183</v>
      </c>
      <c r="B497" s="449"/>
      <c r="C497" s="449"/>
      <c r="D497" s="449"/>
      <c r="E497" s="449"/>
      <c r="F497" s="449"/>
    </row>
    <row r="498" spans="1:7" s="365" customFormat="1" x14ac:dyDescent="0.25">
      <c r="A498" s="449"/>
      <c r="B498" s="449"/>
      <c r="C498" s="449"/>
      <c r="D498" s="449"/>
      <c r="E498" s="449"/>
      <c r="F498" s="449"/>
    </row>
    <row r="499" spans="1:7" s="184" customFormat="1" ht="20.100000000000001" customHeight="1" x14ac:dyDescent="0.25">
      <c r="A499" s="353"/>
      <c r="B499" s="354" t="s">
        <v>190</v>
      </c>
      <c r="C499" s="223"/>
      <c r="D499" s="339" t="s">
        <v>276</v>
      </c>
      <c r="E499" s="339" t="s">
        <v>275</v>
      </c>
      <c r="F499" s="339" t="s">
        <v>274</v>
      </c>
      <c r="G499" s="275"/>
    </row>
    <row r="500" spans="1:7" s="184" customFormat="1" ht="20.100000000000001" customHeight="1" x14ac:dyDescent="0.25">
      <c r="A500" s="425" t="s">
        <v>207</v>
      </c>
      <c r="B500" s="440" t="s">
        <v>206</v>
      </c>
      <c r="C500" s="411"/>
      <c r="D500" s="425"/>
      <c r="E500" s="425"/>
      <c r="F500" s="425"/>
      <c r="G500" s="275"/>
    </row>
    <row r="501" spans="1:7" s="184" customFormat="1" ht="20.100000000000001" customHeight="1" x14ac:dyDescent="0.25">
      <c r="A501" s="426"/>
      <c r="B501" s="441"/>
      <c r="C501" s="431"/>
      <c r="D501" s="426"/>
      <c r="E501" s="426"/>
      <c r="F501" s="426"/>
      <c r="G501" s="275"/>
    </row>
    <row r="502" spans="1:7" s="184" customFormat="1" ht="1.5" customHeight="1" x14ac:dyDescent="0.25">
      <c r="A502" s="427"/>
      <c r="B502" s="442"/>
      <c r="C502" s="412"/>
      <c r="D502" s="427"/>
      <c r="E502" s="427"/>
      <c r="F502" s="427"/>
      <c r="G502" s="275"/>
    </row>
    <row r="503" spans="1:7" s="184" customFormat="1" ht="61.5" customHeight="1" x14ac:dyDescent="0.25">
      <c r="A503" s="340" t="s">
        <v>0</v>
      </c>
      <c r="B503" s="222" t="s">
        <v>273</v>
      </c>
      <c r="C503" s="346" t="s">
        <v>17</v>
      </c>
      <c r="D503" s="212">
        <v>1</v>
      </c>
      <c r="E503" s="212"/>
      <c r="F503" s="212"/>
      <c r="G503" s="275"/>
    </row>
    <row r="504" spans="1:7" s="184" customFormat="1" ht="60.75" x14ac:dyDescent="0.25">
      <c r="A504" s="340" t="s">
        <v>13</v>
      </c>
      <c r="B504" s="222" t="s">
        <v>272</v>
      </c>
      <c r="C504" s="346" t="s">
        <v>210</v>
      </c>
      <c r="D504" s="212">
        <v>102</v>
      </c>
      <c r="E504" s="212"/>
      <c r="F504" s="212"/>
      <c r="G504" s="275"/>
    </row>
    <row r="505" spans="1:7" s="184" customFormat="1" ht="60.75" x14ac:dyDescent="0.25">
      <c r="A505" s="340" t="s">
        <v>19</v>
      </c>
      <c r="B505" s="219" t="s">
        <v>271</v>
      </c>
      <c r="C505" s="346" t="s">
        <v>210</v>
      </c>
      <c r="D505" s="212">
        <v>76.5</v>
      </c>
      <c r="E505" s="212"/>
      <c r="F505" s="212"/>
      <c r="G505" s="275"/>
    </row>
    <row r="506" spans="1:7" s="184" customFormat="1" ht="45.75" x14ac:dyDescent="0.25">
      <c r="A506" s="340" t="s">
        <v>21</v>
      </c>
      <c r="B506" s="219" t="s">
        <v>270</v>
      </c>
      <c r="C506" s="346" t="s">
        <v>210</v>
      </c>
      <c r="D506" s="212">
        <v>66</v>
      </c>
      <c r="E506" s="212"/>
      <c r="F506" s="212"/>
      <c r="G506" s="275"/>
    </row>
    <row r="507" spans="1:7" s="184" customFormat="1" ht="45" x14ac:dyDescent="0.25">
      <c r="A507" s="333" t="s">
        <v>24</v>
      </c>
      <c r="B507" s="221" t="s">
        <v>269</v>
      </c>
      <c r="C507" s="328" t="s">
        <v>214</v>
      </c>
      <c r="D507" s="220">
        <v>1380</v>
      </c>
      <c r="E507" s="220"/>
      <c r="F507" s="220"/>
      <c r="G507" s="275"/>
    </row>
    <row r="508" spans="1:7" s="184" customFormat="1" ht="30.75" x14ac:dyDescent="0.25">
      <c r="A508" s="340" t="s">
        <v>27</v>
      </c>
      <c r="B508" s="219" t="s">
        <v>268</v>
      </c>
      <c r="C508" s="346" t="s">
        <v>210</v>
      </c>
      <c r="D508" s="212">
        <v>38</v>
      </c>
      <c r="E508" s="212"/>
      <c r="F508" s="212"/>
      <c r="G508" s="275"/>
    </row>
    <row r="509" spans="1:7" s="184" customFormat="1" ht="45.75" x14ac:dyDescent="0.25">
      <c r="A509" s="340" t="s">
        <v>33</v>
      </c>
      <c r="B509" s="219" t="s">
        <v>267</v>
      </c>
      <c r="C509" s="346" t="s">
        <v>17</v>
      </c>
      <c r="D509" s="212">
        <v>6</v>
      </c>
      <c r="E509" s="212"/>
      <c r="F509" s="212"/>
      <c r="G509" s="275"/>
    </row>
    <row r="510" spans="1:7" s="197" customFormat="1" ht="108.75" customHeight="1" x14ac:dyDescent="0.2">
      <c r="A510" s="171" t="s">
        <v>36</v>
      </c>
      <c r="B510" s="218" t="s">
        <v>465</v>
      </c>
      <c r="C510" s="209" t="s">
        <v>214</v>
      </c>
      <c r="D510" s="208">
        <v>60</v>
      </c>
      <c r="E510" s="208"/>
      <c r="F510" s="208"/>
    </row>
    <row r="511" spans="1:7" s="184" customFormat="1" ht="66.75" customHeight="1" x14ac:dyDescent="0.25">
      <c r="A511" s="340" t="s">
        <v>39</v>
      </c>
      <c r="B511" s="218" t="s">
        <v>266</v>
      </c>
      <c r="C511" s="346" t="s">
        <v>214</v>
      </c>
      <c r="D511" s="212">
        <v>216</v>
      </c>
      <c r="E511" s="212"/>
      <c r="F511" s="212"/>
      <c r="G511" s="275"/>
    </row>
    <row r="512" spans="1:7" s="184" customFormat="1" ht="45" x14ac:dyDescent="0.25">
      <c r="A512" s="340" t="s">
        <v>42</v>
      </c>
      <c r="B512" s="218" t="s">
        <v>265</v>
      </c>
      <c r="C512" s="346" t="s">
        <v>170</v>
      </c>
      <c r="D512" s="212">
        <v>424</v>
      </c>
      <c r="E512" s="212"/>
      <c r="F512" s="212"/>
      <c r="G512" s="275"/>
    </row>
    <row r="513" spans="1:7" s="184" customFormat="1" ht="45" x14ac:dyDescent="0.25">
      <c r="A513" s="340" t="s">
        <v>45</v>
      </c>
      <c r="B513" s="218" t="s">
        <v>264</v>
      </c>
      <c r="C513" s="346" t="s">
        <v>214</v>
      </c>
      <c r="D513" s="212">
        <v>92</v>
      </c>
      <c r="E513" s="212"/>
      <c r="F513" s="212"/>
      <c r="G513" s="275"/>
    </row>
    <row r="514" spans="1:7" s="184" customFormat="1" ht="60" x14ac:dyDescent="0.25">
      <c r="A514" s="340" t="s">
        <v>177</v>
      </c>
      <c r="B514" s="218" t="s">
        <v>263</v>
      </c>
      <c r="C514" s="346" t="s">
        <v>214</v>
      </c>
      <c r="D514" s="212">
        <v>148</v>
      </c>
      <c r="E514" s="212"/>
      <c r="F514" s="212"/>
      <c r="G514" s="275"/>
    </row>
    <row r="515" spans="1:7" s="184" customFormat="1" ht="45" x14ac:dyDescent="0.25">
      <c r="A515" s="340" t="s">
        <v>178</v>
      </c>
      <c r="B515" s="218" t="s">
        <v>262</v>
      </c>
      <c r="C515" s="346" t="s">
        <v>214</v>
      </c>
      <c r="D515" s="212">
        <v>156.6</v>
      </c>
      <c r="E515" s="212"/>
      <c r="F515" s="212"/>
      <c r="G515" s="275"/>
    </row>
    <row r="516" spans="1:7" s="184" customFormat="1" ht="20.100000000000001" customHeight="1" x14ac:dyDescent="0.25">
      <c r="A516" s="404"/>
      <c r="B516" s="405"/>
      <c r="C516" s="438"/>
      <c r="D516" s="438"/>
      <c r="E516" s="438"/>
      <c r="F516" s="439"/>
      <c r="G516" s="275"/>
    </row>
    <row r="517" spans="1:7" s="184" customFormat="1" ht="20.100000000000001" customHeight="1" x14ac:dyDescent="0.25">
      <c r="A517" s="420" t="s">
        <v>209</v>
      </c>
      <c r="B517" s="421"/>
      <c r="C517" s="422">
        <f>SUM(F503:F515)</f>
        <v>0</v>
      </c>
      <c r="D517" s="423"/>
      <c r="E517" s="423"/>
      <c r="F517" s="175" t="s">
        <v>180</v>
      </c>
      <c r="G517" s="275"/>
    </row>
    <row r="518" spans="1:7" s="365" customFormat="1" x14ac:dyDescent="0.25"/>
    <row r="519" spans="1:7" s="365" customFormat="1" x14ac:dyDescent="0.25"/>
    <row r="520" spans="1:7" s="365" customFormat="1" x14ac:dyDescent="0.25"/>
    <row r="521" spans="1:7" s="365" customFormat="1" x14ac:dyDescent="0.25"/>
    <row r="522" spans="1:7" s="184" customFormat="1" ht="20.100000000000001" customHeight="1" x14ac:dyDescent="0.25">
      <c r="A522" s="446" t="s">
        <v>205</v>
      </c>
      <c r="B522" s="447" t="s">
        <v>204</v>
      </c>
      <c r="C522" s="448"/>
      <c r="D522" s="448"/>
      <c r="E522" s="448"/>
      <c r="F522" s="340"/>
      <c r="G522" s="275"/>
    </row>
    <row r="523" spans="1:7" s="184" customFormat="1" ht="20.100000000000001" customHeight="1" x14ac:dyDescent="0.25">
      <c r="A523" s="425"/>
      <c r="B523" s="428"/>
      <c r="C523" s="415"/>
      <c r="D523" s="415"/>
      <c r="E523" s="415"/>
      <c r="F523" s="415"/>
      <c r="G523" s="275"/>
    </row>
    <row r="524" spans="1:7" s="184" customFormat="1" ht="20.100000000000001" customHeight="1" x14ac:dyDescent="0.25">
      <c r="A524" s="427"/>
      <c r="B524" s="430"/>
      <c r="C524" s="416"/>
      <c r="D524" s="416"/>
      <c r="E524" s="416"/>
      <c r="F524" s="416"/>
      <c r="G524" s="275"/>
    </row>
    <row r="525" spans="1:7" s="184" customFormat="1" ht="100.5" customHeight="1" x14ac:dyDescent="0.25">
      <c r="A525" s="340" t="s">
        <v>0</v>
      </c>
      <c r="B525" s="217" t="s">
        <v>466</v>
      </c>
      <c r="C525" s="346" t="s">
        <v>214</v>
      </c>
      <c r="D525" s="212">
        <v>89.2</v>
      </c>
      <c r="E525" s="208"/>
      <c r="F525" s="212"/>
      <c r="G525" s="275"/>
    </row>
    <row r="526" spans="1:7" s="184" customFormat="1" ht="113.25" customHeight="1" x14ac:dyDescent="0.25">
      <c r="A526" s="340">
        <v>2</v>
      </c>
      <c r="B526" s="217" t="s">
        <v>467</v>
      </c>
      <c r="C526" s="346" t="s">
        <v>214</v>
      </c>
      <c r="D526" s="212">
        <v>144.80000000000001</v>
      </c>
      <c r="E526" s="208"/>
      <c r="F526" s="212"/>
      <c r="G526" s="275"/>
    </row>
    <row r="527" spans="1:7" s="184" customFormat="1" ht="20.100000000000001" customHeight="1" x14ac:dyDescent="0.25">
      <c r="A527" s="404"/>
      <c r="B527" s="405"/>
      <c r="C527" s="438"/>
      <c r="D527" s="438"/>
      <c r="E527" s="438"/>
      <c r="F527" s="439"/>
      <c r="G527" s="275"/>
    </row>
    <row r="528" spans="1:7" s="184" customFormat="1" ht="20.100000000000001" customHeight="1" x14ac:dyDescent="0.25">
      <c r="A528" s="420" t="s">
        <v>209</v>
      </c>
      <c r="B528" s="421"/>
      <c r="C528" s="422">
        <f>SUM(F525:F526)</f>
        <v>0</v>
      </c>
      <c r="D528" s="423"/>
      <c r="E528" s="423"/>
      <c r="F528" s="175" t="s">
        <v>180</v>
      </c>
      <c r="G528" s="275"/>
    </row>
    <row r="529" spans="1:7" s="184" customFormat="1" ht="20.100000000000001" customHeight="1" x14ac:dyDescent="0.25">
      <c r="A529" s="330"/>
      <c r="B529" s="331"/>
      <c r="C529" s="332"/>
      <c r="D529" s="332"/>
      <c r="E529" s="332"/>
      <c r="F529" s="175"/>
      <c r="G529" s="275"/>
    </row>
    <row r="530" spans="1:7" s="184" customFormat="1" ht="20.100000000000001" customHeight="1" x14ac:dyDescent="0.25">
      <c r="A530" s="330"/>
      <c r="B530" s="331"/>
      <c r="C530" s="332"/>
      <c r="D530" s="332"/>
      <c r="E530" s="332"/>
      <c r="F530" s="175"/>
      <c r="G530" s="275"/>
    </row>
    <row r="531" spans="1:7" s="184" customFormat="1" ht="20.100000000000001" customHeight="1" x14ac:dyDescent="0.25">
      <c r="A531" s="330"/>
      <c r="B531" s="331"/>
      <c r="C531" s="332"/>
      <c r="D531" s="332"/>
      <c r="E531" s="332"/>
      <c r="F531" s="175"/>
      <c r="G531" s="275"/>
    </row>
    <row r="532" spans="1:7" s="184" customFormat="1" ht="20.100000000000001" customHeight="1" x14ac:dyDescent="0.25">
      <c r="A532" s="330"/>
      <c r="B532" s="331"/>
      <c r="C532" s="332"/>
      <c r="D532" s="332"/>
      <c r="E532" s="332"/>
      <c r="F532" s="175"/>
      <c r="G532" s="275"/>
    </row>
    <row r="533" spans="1:7" s="184" customFormat="1" ht="20.100000000000001" customHeight="1" x14ac:dyDescent="0.25">
      <c r="A533" s="330"/>
      <c r="B533" s="331"/>
      <c r="C533" s="332"/>
      <c r="D533" s="332"/>
      <c r="E533" s="332"/>
      <c r="F533" s="175"/>
      <c r="G533" s="275"/>
    </row>
    <row r="534" spans="1:7" s="184" customFormat="1" ht="20.100000000000001" customHeight="1" x14ac:dyDescent="0.25">
      <c r="A534" s="330"/>
      <c r="B534" s="331"/>
      <c r="C534" s="332"/>
      <c r="D534" s="332"/>
      <c r="E534" s="332"/>
      <c r="F534" s="175"/>
      <c r="G534" s="275"/>
    </row>
    <row r="535" spans="1:7" s="184" customFormat="1" ht="20.100000000000001" customHeight="1" x14ac:dyDescent="0.25">
      <c r="A535" s="330"/>
      <c r="B535" s="331"/>
      <c r="C535" s="332"/>
      <c r="D535" s="332"/>
      <c r="E535" s="332"/>
      <c r="F535" s="175"/>
      <c r="G535" s="275"/>
    </row>
    <row r="536" spans="1:7" s="184" customFormat="1" ht="20.100000000000001" customHeight="1" x14ac:dyDescent="0.25">
      <c r="A536" s="330"/>
      <c r="B536" s="331"/>
      <c r="C536" s="332"/>
      <c r="D536" s="332"/>
      <c r="E536" s="332"/>
      <c r="F536" s="175"/>
      <c r="G536" s="275"/>
    </row>
    <row r="537" spans="1:7" s="184" customFormat="1" ht="20.100000000000001" customHeight="1" x14ac:dyDescent="0.25">
      <c r="A537" s="330"/>
      <c r="B537" s="331"/>
      <c r="C537" s="332"/>
      <c r="D537" s="332"/>
      <c r="E537" s="332"/>
      <c r="F537" s="175"/>
      <c r="G537" s="275"/>
    </row>
    <row r="538" spans="1:7" s="184" customFormat="1" ht="20.100000000000001" customHeight="1" x14ac:dyDescent="0.25">
      <c r="A538" s="330"/>
      <c r="B538" s="331"/>
      <c r="C538" s="332"/>
      <c r="D538" s="332"/>
      <c r="E538" s="332"/>
      <c r="F538" s="175"/>
      <c r="G538" s="275"/>
    </row>
    <row r="539" spans="1:7" s="184" customFormat="1" ht="20.100000000000001" customHeight="1" x14ac:dyDescent="0.25">
      <c r="A539" s="330"/>
      <c r="B539" s="331"/>
      <c r="C539" s="332"/>
      <c r="D539" s="332"/>
      <c r="E539" s="332"/>
      <c r="F539" s="175"/>
      <c r="G539" s="275"/>
    </row>
    <row r="540" spans="1:7" s="184" customFormat="1" ht="20.100000000000001" customHeight="1" x14ac:dyDescent="0.25">
      <c r="A540" s="330"/>
      <c r="B540" s="331"/>
      <c r="C540" s="332"/>
      <c r="D540" s="332"/>
      <c r="E540" s="332"/>
      <c r="F540" s="175"/>
      <c r="G540" s="275"/>
    </row>
    <row r="541" spans="1:7" s="184" customFormat="1" ht="20.100000000000001" customHeight="1" x14ac:dyDescent="0.25">
      <c r="A541" s="330"/>
      <c r="B541" s="331"/>
      <c r="C541" s="332"/>
      <c r="D541" s="332"/>
      <c r="E541" s="332"/>
      <c r="F541" s="175"/>
      <c r="G541" s="275"/>
    </row>
    <row r="542" spans="1:7" s="184" customFormat="1" ht="20.100000000000001" customHeight="1" x14ac:dyDescent="0.25">
      <c r="A542" s="330"/>
      <c r="B542" s="331"/>
      <c r="C542" s="332"/>
      <c r="D542" s="332"/>
      <c r="E542" s="332"/>
      <c r="F542" s="175"/>
      <c r="G542" s="275"/>
    </row>
    <row r="543" spans="1:7" s="184" customFormat="1" ht="20.100000000000001" customHeight="1" x14ac:dyDescent="0.25">
      <c r="A543" s="404"/>
      <c r="B543" s="405"/>
      <c r="C543" s="405"/>
      <c r="D543" s="405"/>
      <c r="E543" s="405"/>
      <c r="F543" s="406"/>
      <c r="G543" s="275"/>
    </row>
    <row r="544" spans="1:7" s="184" customFormat="1" ht="20.100000000000001" customHeight="1" x14ac:dyDescent="0.25">
      <c r="A544" s="425" t="s">
        <v>203</v>
      </c>
      <c r="B544" s="428" t="s">
        <v>202</v>
      </c>
      <c r="C544" s="411"/>
      <c r="D544" s="432"/>
      <c r="E544" s="432"/>
      <c r="F544" s="435"/>
      <c r="G544" s="275"/>
    </row>
    <row r="545" spans="1:7" s="184" customFormat="1" ht="20.100000000000001" customHeight="1" x14ac:dyDescent="0.25">
      <c r="A545" s="426"/>
      <c r="B545" s="429"/>
      <c r="C545" s="431"/>
      <c r="D545" s="433"/>
      <c r="E545" s="433"/>
      <c r="F545" s="436"/>
      <c r="G545" s="275"/>
    </row>
    <row r="546" spans="1:7" s="184" customFormat="1" ht="20.100000000000001" customHeight="1" x14ac:dyDescent="0.25">
      <c r="A546" s="427"/>
      <c r="B546" s="430"/>
      <c r="C546" s="412"/>
      <c r="D546" s="434"/>
      <c r="E546" s="434"/>
      <c r="F546" s="437"/>
      <c r="G546" s="275"/>
    </row>
    <row r="547" spans="1:7" s="184" customFormat="1" ht="103.5" customHeight="1" x14ac:dyDescent="0.25">
      <c r="A547" s="340" t="s">
        <v>0</v>
      </c>
      <c r="B547" s="217" t="s">
        <v>261</v>
      </c>
      <c r="C547" s="346" t="s">
        <v>214</v>
      </c>
      <c r="D547" s="212">
        <v>216</v>
      </c>
      <c r="E547" s="208"/>
      <c r="F547" s="212"/>
      <c r="G547" s="275"/>
    </row>
    <row r="548" spans="1:7" s="184" customFormat="1" ht="60" x14ac:dyDescent="0.25">
      <c r="A548" s="340" t="s">
        <v>13</v>
      </c>
      <c r="B548" s="217" t="s">
        <v>260</v>
      </c>
      <c r="C548" s="346" t="s">
        <v>214</v>
      </c>
      <c r="D548" s="212">
        <v>7.5</v>
      </c>
      <c r="E548" s="208"/>
      <c r="F548" s="212"/>
      <c r="G548" s="275"/>
    </row>
    <row r="549" spans="1:7" s="184" customFormat="1" ht="60.75" customHeight="1" x14ac:dyDescent="0.25">
      <c r="A549" s="340" t="s">
        <v>19</v>
      </c>
      <c r="B549" s="216" t="s">
        <v>259</v>
      </c>
      <c r="C549" s="346" t="s">
        <v>214</v>
      </c>
      <c r="D549" s="212">
        <v>120</v>
      </c>
      <c r="E549" s="208"/>
      <c r="F549" s="212"/>
      <c r="G549" s="275"/>
    </row>
    <row r="550" spans="1:7" s="184" customFormat="1" ht="133.5" customHeight="1" x14ac:dyDescent="0.25">
      <c r="A550" s="340" t="s">
        <v>21</v>
      </c>
      <c r="B550" s="216" t="s">
        <v>447</v>
      </c>
      <c r="C550" s="346" t="s">
        <v>214</v>
      </c>
      <c r="D550" s="212">
        <v>120</v>
      </c>
      <c r="E550" s="208"/>
      <c r="F550" s="212"/>
      <c r="G550" s="275"/>
    </row>
    <row r="551" spans="1:7" s="184" customFormat="1" ht="20.100000000000001" customHeight="1" x14ac:dyDescent="0.25">
      <c r="A551" s="404"/>
      <c r="B551" s="405"/>
      <c r="C551" s="438"/>
      <c r="D551" s="438"/>
      <c r="E551" s="438"/>
      <c r="F551" s="439"/>
      <c r="G551" s="275"/>
    </row>
    <row r="552" spans="1:7" s="184" customFormat="1" ht="20.100000000000001" customHeight="1" x14ac:dyDescent="0.25">
      <c r="A552" s="420" t="s">
        <v>209</v>
      </c>
      <c r="B552" s="421"/>
      <c r="C552" s="422">
        <f>SUM(F547:F550)</f>
        <v>0</v>
      </c>
      <c r="D552" s="423"/>
      <c r="E552" s="423"/>
      <c r="F552" s="175" t="s">
        <v>180</v>
      </c>
      <c r="G552" s="275"/>
    </row>
    <row r="553" spans="1:7" s="365" customFormat="1" x14ac:dyDescent="0.25"/>
    <row r="554" spans="1:7" s="365" customFormat="1" x14ac:dyDescent="0.25"/>
    <row r="555" spans="1:7" s="365" customFormat="1" x14ac:dyDescent="0.25"/>
    <row r="556" spans="1:7" s="365" customFormat="1" x14ac:dyDescent="0.25"/>
    <row r="557" spans="1:7" s="365" customFormat="1" x14ac:dyDescent="0.25"/>
    <row r="558" spans="1:7" s="365" customFormat="1" x14ac:dyDescent="0.25"/>
    <row r="559" spans="1:7" s="365" customFormat="1" x14ac:dyDescent="0.25"/>
    <row r="560" spans="1:7" s="365" customFormat="1" x14ac:dyDescent="0.25"/>
    <row r="561" spans="1:7" s="365" customFormat="1" x14ac:dyDescent="0.25"/>
    <row r="562" spans="1:7" s="365" customFormat="1" x14ac:dyDescent="0.25"/>
    <row r="563" spans="1:7" s="365" customFormat="1" x14ac:dyDescent="0.25"/>
    <row r="564" spans="1:7" s="365" customFormat="1" x14ac:dyDescent="0.25"/>
    <row r="565" spans="1:7" s="365" customFormat="1" x14ac:dyDescent="0.25"/>
    <row r="566" spans="1:7" s="365" customFormat="1" x14ac:dyDescent="0.25"/>
    <row r="567" spans="1:7" s="365" customFormat="1" x14ac:dyDescent="0.25"/>
    <row r="568" spans="1:7" s="365" customFormat="1" x14ac:dyDescent="0.25"/>
    <row r="569" spans="1:7" s="365" customFormat="1" x14ac:dyDescent="0.25"/>
    <row r="570" spans="1:7" s="365" customFormat="1" x14ac:dyDescent="0.25"/>
    <row r="571" spans="1:7" s="365" customFormat="1" x14ac:dyDescent="0.25"/>
    <row r="572" spans="1:7" s="365" customFormat="1" x14ac:dyDescent="0.25"/>
    <row r="573" spans="1:7" s="184" customFormat="1" ht="20.100000000000001" customHeight="1" x14ac:dyDescent="0.25">
      <c r="A573" s="333"/>
      <c r="B573" s="443" t="s">
        <v>258</v>
      </c>
      <c r="C573" s="411"/>
      <c r="D573" s="432"/>
      <c r="E573" s="432"/>
      <c r="F573" s="435"/>
      <c r="G573" s="275"/>
    </row>
    <row r="574" spans="1:7" s="184" customFormat="1" ht="20.100000000000001" customHeight="1" x14ac:dyDescent="0.25">
      <c r="A574" s="342" t="s">
        <v>201</v>
      </c>
      <c r="B574" s="444"/>
      <c r="C574" s="431"/>
      <c r="D574" s="433"/>
      <c r="E574" s="433"/>
      <c r="F574" s="436"/>
      <c r="G574" s="275"/>
    </row>
    <row r="575" spans="1:7" s="184" customFormat="1" ht="20.100000000000001" customHeight="1" x14ac:dyDescent="0.25">
      <c r="A575" s="215"/>
      <c r="B575" s="445"/>
      <c r="C575" s="412"/>
      <c r="D575" s="434"/>
      <c r="E575" s="434"/>
      <c r="F575" s="437"/>
      <c r="G575" s="275"/>
    </row>
    <row r="576" spans="1:7" s="184" customFormat="1" ht="84.75" customHeight="1" x14ac:dyDescent="0.25">
      <c r="A576" s="334" t="s">
        <v>0</v>
      </c>
      <c r="B576" s="214" t="s">
        <v>449</v>
      </c>
      <c r="C576" s="346" t="s">
        <v>214</v>
      </c>
      <c r="D576" s="212">
        <v>1104</v>
      </c>
      <c r="E576" s="208"/>
      <c r="F576" s="212"/>
      <c r="G576" s="275"/>
    </row>
    <row r="577" spans="1:7" s="184" customFormat="1" ht="146.25" customHeight="1" x14ac:dyDescent="0.25">
      <c r="A577" s="334" t="s">
        <v>13</v>
      </c>
      <c r="B577" s="214" t="s">
        <v>257</v>
      </c>
      <c r="C577" s="346" t="s">
        <v>214</v>
      </c>
      <c r="D577" s="212">
        <v>1104</v>
      </c>
      <c r="E577" s="208"/>
      <c r="F577" s="212"/>
      <c r="G577" s="275"/>
    </row>
    <row r="578" spans="1:7" s="184" customFormat="1" ht="99.75" customHeight="1" x14ac:dyDescent="0.25">
      <c r="A578" s="334" t="s">
        <v>19</v>
      </c>
      <c r="B578" s="214" t="s">
        <v>448</v>
      </c>
      <c r="C578" s="346" t="s">
        <v>214</v>
      </c>
      <c r="D578" s="212">
        <v>1104</v>
      </c>
      <c r="E578" s="208"/>
      <c r="F578" s="212"/>
      <c r="G578" s="275"/>
    </row>
    <row r="579" spans="1:7" s="184" customFormat="1" ht="386.25" customHeight="1" x14ac:dyDescent="0.2">
      <c r="A579" s="340" t="s">
        <v>21</v>
      </c>
      <c r="B579" s="417" t="s">
        <v>468</v>
      </c>
      <c r="C579" s="418"/>
      <c r="D579" s="418"/>
      <c r="E579" s="418"/>
      <c r="F579" s="419"/>
    </row>
    <row r="580" spans="1:7" s="184" customFormat="1" ht="24.75" customHeight="1" x14ac:dyDescent="0.25">
      <c r="A580" s="334"/>
      <c r="B580" s="214"/>
      <c r="C580" s="346" t="s">
        <v>214</v>
      </c>
      <c r="D580" s="212">
        <v>1104</v>
      </c>
      <c r="E580" s="208"/>
      <c r="F580" s="212"/>
      <c r="G580" s="275"/>
    </row>
    <row r="581" spans="1:7" s="184" customFormat="1" ht="85.5" customHeight="1" x14ac:dyDescent="0.25">
      <c r="A581" s="334" t="s">
        <v>24</v>
      </c>
      <c r="B581" s="214" t="s">
        <v>256</v>
      </c>
      <c r="C581" s="346" t="s">
        <v>214</v>
      </c>
      <c r="D581" s="212">
        <v>330</v>
      </c>
      <c r="E581" s="208"/>
      <c r="F581" s="212"/>
      <c r="G581" s="275"/>
    </row>
    <row r="582" spans="1:7" s="184" customFormat="1" ht="254.25" customHeight="1" x14ac:dyDescent="0.2">
      <c r="A582" s="340" t="s">
        <v>27</v>
      </c>
      <c r="B582" s="417" t="s">
        <v>469</v>
      </c>
      <c r="C582" s="418"/>
      <c r="D582" s="418"/>
      <c r="E582" s="418"/>
      <c r="F582" s="419"/>
    </row>
    <row r="583" spans="1:7" s="184" customFormat="1" ht="30" customHeight="1" x14ac:dyDescent="0.25">
      <c r="A583" s="334"/>
      <c r="B583" s="214"/>
      <c r="C583" s="346" t="s">
        <v>214</v>
      </c>
      <c r="D583" s="212">
        <v>1104</v>
      </c>
      <c r="E583" s="208"/>
      <c r="F583" s="212"/>
      <c r="G583" s="275"/>
    </row>
    <row r="584" spans="1:7" s="184" customFormat="1" ht="93" customHeight="1" x14ac:dyDescent="0.25">
      <c r="A584" s="334" t="s">
        <v>30</v>
      </c>
      <c r="B584" s="214" t="s">
        <v>255</v>
      </c>
      <c r="C584" s="346" t="s">
        <v>210</v>
      </c>
      <c r="D584" s="212">
        <v>138.6</v>
      </c>
      <c r="E584" s="208"/>
      <c r="F584" s="212"/>
      <c r="G584" s="275"/>
    </row>
    <row r="585" spans="1:7" s="184" customFormat="1" ht="214.5" customHeight="1" x14ac:dyDescent="0.25">
      <c r="A585" s="334" t="s">
        <v>33</v>
      </c>
      <c r="B585" s="214" t="s">
        <v>254</v>
      </c>
      <c r="C585" s="346" t="s">
        <v>170</v>
      </c>
      <c r="D585" s="212">
        <v>138.6</v>
      </c>
      <c r="E585" s="208"/>
      <c r="F585" s="212"/>
      <c r="G585" s="275"/>
    </row>
    <row r="586" spans="1:7" s="184" customFormat="1" ht="81.75" customHeight="1" x14ac:dyDescent="0.25">
      <c r="A586" s="334" t="s">
        <v>36</v>
      </c>
      <c r="B586" s="214" t="s">
        <v>253</v>
      </c>
      <c r="C586" s="346" t="s">
        <v>170</v>
      </c>
      <c r="D586" s="212">
        <v>7.8</v>
      </c>
      <c r="E586" s="208"/>
      <c r="F586" s="212"/>
      <c r="G586" s="275"/>
    </row>
    <row r="587" spans="1:7" s="184" customFormat="1" ht="62.25" customHeight="1" x14ac:dyDescent="0.25">
      <c r="A587" s="334" t="s">
        <v>39</v>
      </c>
      <c r="B587" s="214" t="s">
        <v>470</v>
      </c>
      <c r="C587" s="346" t="s">
        <v>214</v>
      </c>
      <c r="D587" s="212">
        <v>156</v>
      </c>
      <c r="E587" s="208"/>
      <c r="F587" s="212"/>
      <c r="G587" s="275"/>
    </row>
    <row r="588" spans="1:7" s="184" customFormat="1" ht="20.100000000000001" customHeight="1" x14ac:dyDescent="0.25">
      <c r="A588" s="404"/>
      <c r="B588" s="405"/>
      <c r="C588" s="438"/>
      <c r="D588" s="438"/>
      <c r="E588" s="438"/>
      <c r="F588" s="439"/>
      <c r="G588" s="275"/>
    </row>
    <row r="589" spans="1:7" s="184" customFormat="1" ht="20.100000000000001" customHeight="1" x14ac:dyDescent="0.25">
      <c r="A589" s="420" t="s">
        <v>209</v>
      </c>
      <c r="B589" s="421"/>
      <c r="C589" s="422">
        <f>SUM(F576:F587)</f>
        <v>0</v>
      </c>
      <c r="D589" s="423"/>
      <c r="E589" s="423"/>
      <c r="F589" s="175" t="s">
        <v>180</v>
      </c>
      <c r="G589" s="275"/>
    </row>
    <row r="590" spans="1:7" s="365" customFormat="1" x14ac:dyDescent="0.25"/>
    <row r="591" spans="1:7" s="365" customFormat="1" x14ac:dyDescent="0.25"/>
    <row r="592" spans="1:7" s="365" customFormat="1" x14ac:dyDescent="0.25"/>
    <row r="593" spans="1:7" s="365" customFormat="1" x14ac:dyDescent="0.25"/>
    <row r="594" spans="1:7" s="365" customFormat="1" x14ac:dyDescent="0.25"/>
    <row r="595" spans="1:7" s="365" customFormat="1" x14ac:dyDescent="0.25"/>
    <row r="596" spans="1:7" s="365" customFormat="1" x14ac:dyDescent="0.25"/>
    <row r="597" spans="1:7" s="365" customFormat="1" x14ac:dyDescent="0.25"/>
    <row r="598" spans="1:7" s="365" customFormat="1" x14ac:dyDescent="0.25"/>
    <row r="599" spans="1:7" s="365" customFormat="1" x14ac:dyDescent="0.25"/>
    <row r="600" spans="1:7" s="365" customFormat="1" x14ac:dyDescent="0.25"/>
    <row r="601" spans="1:7" s="365" customFormat="1" x14ac:dyDescent="0.25"/>
    <row r="602" spans="1:7" s="365" customFormat="1" x14ac:dyDescent="0.25"/>
    <row r="603" spans="1:7" s="365" customFormat="1" x14ac:dyDescent="0.25"/>
    <row r="604" spans="1:7" s="365" customFormat="1" x14ac:dyDescent="0.25"/>
    <row r="605" spans="1:7" s="365" customFormat="1" x14ac:dyDescent="0.25"/>
    <row r="606" spans="1:7" s="184" customFormat="1" ht="19.5" customHeight="1" x14ac:dyDescent="0.25">
      <c r="A606" s="425" t="s">
        <v>199</v>
      </c>
      <c r="B606" s="428" t="s">
        <v>198</v>
      </c>
      <c r="C606" s="411"/>
      <c r="D606" s="432"/>
      <c r="E606" s="432"/>
      <c r="F606" s="435"/>
      <c r="G606" s="275"/>
    </row>
    <row r="607" spans="1:7" s="184" customFormat="1" ht="20.100000000000001" customHeight="1" x14ac:dyDescent="0.25">
      <c r="A607" s="426"/>
      <c r="B607" s="429"/>
      <c r="C607" s="431"/>
      <c r="D607" s="433"/>
      <c r="E607" s="433"/>
      <c r="F607" s="436"/>
      <c r="G607" s="275"/>
    </row>
    <row r="608" spans="1:7" s="184" customFormat="1" ht="5.25" customHeight="1" x14ac:dyDescent="0.25">
      <c r="A608" s="427"/>
      <c r="B608" s="430"/>
      <c r="C608" s="412"/>
      <c r="D608" s="434"/>
      <c r="E608" s="434"/>
      <c r="F608" s="437"/>
      <c r="G608" s="275"/>
    </row>
    <row r="609" spans="1:7" s="184" customFormat="1" ht="362.25" customHeight="1" x14ac:dyDescent="0.2">
      <c r="A609" s="340" t="s">
        <v>0</v>
      </c>
      <c r="B609" s="489" t="s">
        <v>471</v>
      </c>
      <c r="C609" s="418"/>
      <c r="D609" s="418"/>
      <c r="E609" s="418"/>
      <c r="F609" s="419"/>
    </row>
    <row r="610" spans="1:7" s="184" customFormat="1" ht="5.25" customHeight="1" x14ac:dyDescent="0.25">
      <c r="A610" s="415"/>
      <c r="B610" s="409"/>
      <c r="C610" s="411" t="s">
        <v>214</v>
      </c>
      <c r="D610" s="413">
        <v>1395</v>
      </c>
      <c r="E610" s="413"/>
      <c r="F610" s="413"/>
      <c r="G610" s="275"/>
    </row>
    <row r="611" spans="1:7" s="184" customFormat="1" ht="17.25" customHeight="1" x14ac:dyDescent="0.25">
      <c r="A611" s="416"/>
      <c r="B611" s="410"/>
      <c r="C611" s="412"/>
      <c r="D611" s="414"/>
      <c r="E611" s="414"/>
      <c r="F611" s="414"/>
      <c r="G611" s="275"/>
    </row>
    <row r="612" spans="1:7" s="184" customFormat="1" ht="222" customHeight="1" x14ac:dyDescent="0.25">
      <c r="A612" s="340" t="s">
        <v>13</v>
      </c>
      <c r="B612" s="213" t="s">
        <v>473</v>
      </c>
      <c r="C612" s="346" t="s">
        <v>252</v>
      </c>
      <c r="D612" s="212">
        <v>50.7</v>
      </c>
      <c r="E612" s="212"/>
      <c r="F612" s="212"/>
      <c r="G612" s="275"/>
    </row>
    <row r="613" spans="1:7" s="184" customFormat="1" ht="174.75" customHeight="1" x14ac:dyDescent="0.25">
      <c r="A613" s="340" t="s">
        <v>19</v>
      </c>
      <c r="B613" s="213" t="s">
        <v>472</v>
      </c>
      <c r="C613" s="346" t="s">
        <v>252</v>
      </c>
      <c r="D613" s="212">
        <v>55</v>
      </c>
      <c r="E613" s="212"/>
      <c r="F613" s="212"/>
      <c r="G613" s="275"/>
    </row>
    <row r="614" spans="1:7" s="184" customFormat="1" ht="261.75" customHeight="1" x14ac:dyDescent="0.25">
      <c r="A614" s="340">
        <v>4</v>
      </c>
      <c r="B614" s="213" t="s">
        <v>445</v>
      </c>
      <c r="C614" s="346" t="s">
        <v>252</v>
      </c>
      <c r="D614" s="212">
        <v>102</v>
      </c>
      <c r="E614" s="212"/>
      <c r="F614" s="212"/>
      <c r="G614" s="275"/>
    </row>
    <row r="615" spans="1:7" s="184" customFormat="1" ht="170.25" customHeight="1" x14ac:dyDescent="0.25">
      <c r="A615" s="340" t="s">
        <v>24</v>
      </c>
      <c r="B615" s="213" t="s">
        <v>474</v>
      </c>
      <c r="C615" s="346"/>
      <c r="D615" s="212">
        <v>100.8</v>
      </c>
      <c r="E615" s="212"/>
      <c r="F615" s="212"/>
      <c r="G615" s="275"/>
    </row>
    <row r="616" spans="1:7" s="184" customFormat="1" ht="110.25" customHeight="1" x14ac:dyDescent="0.25">
      <c r="A616" s="340" t="s">
        <v>27</v>
      </c>
      <c r="B616" s="213" t="s">
        <v>446</v>
      </c>
      <c r="C616" s="346" t="s">
        <v>252</v>
      </c>
      <c r="D616" s="212">
        <v>500</v>
      </c>
      <c r="E616" s="212"/>
      <c r="F616" s="212"/>
      <c r="G616" s="275"/>
    </row>
    <row r="617" spans="1:7" s="184" customFormat="1" ht="116.25" customHeight="1" x14ac:dyDescent="0.25">
      <c r="A617" s="340" t="s">
        <v>30</v>
      </c>
      <c r="B617" s="213" t="s">
        <v>251</v>
      </c>
      <c r="C617" s="346" t="s">
        <v>214</v>
      </c>
      <c r="D617" s="212">
        <v>8</v>
      </c>
      <c r="E617" s="212"/>
      <c r="F617" s="212"/>
      <c r="G617" s="275"/>
    </row>
    <row r="618" spans="1:7" s="184" customFormat="1" ht="153" customHeight="1" x14ac:dyDescent="0.25">
      <c r="A618" s="340" t="s">
        <v>33</v>
      </c>
      <c r="B618" s="213" t="s">
        <v>250</v>
      </c>
      <c r="C618" s="346" t="s">
        <v>214</v>
      </c>
      <c r="D618" s="212">
        <v>8</v>
      </c>
      <c r="E618" s="212"/>
      <c r="F618" s="212"/>
      <c r="G618" s="275"/>
    </row>
    <row r="619" spans="1:7" s="184" customFormat="1" ht="86.25" customHeight="1" x14ac:dyDescent="0.25">
      <c r="A619" s="340" t="s">
        <v>36</v>
      </c>
      <c r="B619" s="213" t="s">
        <v>249</v>
      </c>
      <c r="C619" s="346" t="s">
        <v>17</v>
      </c>
      <c r="D619" s="212">
        <v>9</v>
      </c>
      <c r="E619" s="212"/>
      <c r="F619" s="212"/>
      <c r="G619" s="275"/>
    </row>
    <row r="620" spans="1:7" s="184" customFormat="1" ht="15.75" x14ac:dyDescent="0.25">
      <c r="A620" s="404"/>
      <c r="B620" s="405"/>
      <c r="C620" s="438"/>
      <c r="D620" s="438"/>
      <c r="E620" s="438"/>
      <c r="F620" s="439"/>
      <c r="G620" s="275"/>
    </row>
    <row r="621" spans="1:7" s="275" customFormat="1" ht="109.5" customHeight="1" x14ac:dyDescent="0.25">
      <c r="A621" s="340" t="s">
        <v>39</v>
      </c>
      <c r="B621" s="217" t="s">
        <v>431</v>
      </c>
      <c r="C621" s="346" t="s">
        <v>170</v>
      </c>
      <c r="D621" s="212">
        <v>69.75</v>
      </c>
      <c r="E621" s="212"/>
      <c r="F621" s="212"/>
    </row>
    <row r="622" spans="1:7" s="184" customFormat="1" ht="15.75" x14ac:dyDescent="0.25">
      <c r="A622" s="335"/>
      <c r="B622" s="336"/>
      <c r="C622" s="337"/>
      <c r="D622" s="337"/>
      <c r="E622" s="337"/>
      <c r="F622" s="338"/>
      <c r="G622" s="275"/>
    </row>
    <row r="623" spans="1:7" s="184" customFormat="1" ht="18" x14ac:dyDescent="0.25">
      <c r="A623" s="420" t="s">
        <v>209</v>
      </c>
      <c r="B623" s="421"/>
      <c r="C623" s="422">
        <f>SUM(F610:F621)</f>
        <v>0</v>
      </c>
      <c r="D623" s="423"/>
      <c r="E623" s="423"/>
      <c r="F623" s="175" t="s">
        <v>180</v>
      </c>
      <c r="G623" s="275"/>
    </row>
    <row r="624" spans="1:7" s="365" customFormat="1" x14ac:dyDescent="0.25"/>
    <row r="625" s="365" customFormat="1" x14ac:dyDescent="0.25"/>
    <row r="626" s="365" customFormat="1" x14ac:dyDescent="0.25"/>
    <row r="627" s="365" customFormat="1" x14ac:dyDescent="0.25"/>
    <row r="628" s="365" customFormat="1" x14ac:dyDescent="0.25"/>
    <row r="629" s="365" customFormat="1" x14ac:dyDescent="0.25"/>
    <row r="630" s="365" customFormat="1" x14ac:dyDescent="0.25"/>
    <row r="631" s="365" customFormat="1" x14ac:dyDescent="0.25"/>
    <row r="632" s="365" customFormat="1" x14ac:dyDescent="0.25"/>
    <row r="633" s="365" customFormat="1" x14ac:dyDescent="0.25"/>
    <row r="634" s="365" customFormat="1" x14ac:dyDescent="0.25"/>
    <row r="635" s="365" customFormat="1" x14ac:dyDescent="0.25"/>
    <row r="636" s="365" customFormat="1" x14ac:dyDescent="0.25"/>
    <row r="637" s="365" customFormat="1" x14ac:dyDescent="0.25"/>
    <row r="638" s="365" customFormat="1" x14ac:dyDescent="0.25"/>
    <row r="639" s="365" customFormat="1" x14ac:dyDescent="0.25"/>
    <row r="640" s="365" customFormat="1" x14ac:dyDescent="0.25"/>
    <row r="641" spans="1:7" s="365" customFormat="1" x14ac:dyDescent="0.25"/>
    <row r="642" spans="1:7" s="184" customFormat="1" ht="15.75" x14ac:dyDescent="0.25">
      <c r="A642" s="446" t="s">
        <v>197</v>
      </c>
      <c r="B642" s="447" t="s">
        <v>196</v>
      </c>
      <c r="C642" s="448"/>
      <c r="D642" s="448"/>
      <c r="E642" s="448"/>
      <c r="F642" s="448"/>
      <c r="G642" s="275"/>
    </row>
    <row r="643" spans="1:7" s="184" customFormat="1" ht="20.100000000000001" customHeight="1" x14ac:dyDescent="0.25">
      <c r="A643" s="446"/>
      <c r="B643" s="447"/>
      <c r="C643" s="448"/>
      <c r="D643" s="448"/>
      <c r="E643" s="448"/>
      <c r="F643" s="448"/>
      <c r="G643" s="275"/>
    </row>
    <row r="644" spans="1:7" s="184" customFormat="1" ht="19.5" customHeight="1" x14ac:dyDescent="0.25">
      <c r="A644" s="446"/>
      <c r="B644" s="447"/>
      <c r="C644" s="448"/>
      <c r="D644" s="448"/>
      <c r="E644" s="448"/>
      <c r="F644" s="448"/>
      <c r="G644" s="275"/>
    </row>
    <row r="645" spans="1:7" s="184" customFormat="1" ht="26.25" customHeight="1" x14ac:dyDescent="0.2">
      <c r="A645" s="333"/>
      <c r="B645" s="379"/>
      <c r="C645" s="380"/>
      <c r="D645" s="380"/>
      <c r="E645" s="380"/>
      <c r="F645" s="381"/>
    </row>
    <row r="646" spans="1:7" s="184" customFormat="1" ht="79.5" customHeight="1" x14ac:dyDescent="0.25">
      <c r="A646" s="415" t="s">
        <v>0</v>
      </c>
      <c r="B646" s="409" t="s">
        <v>475</v>
      </c>
      <c r="C646" s="411" t="s">
        <v>214</v>
      </c>
      <c r="D646" s="413">
        <v>1315</v>
      </c>
      <c r="E646" s="413"/>
      <c r="F646" s="413"/>
      <c r="G646" s="275"/>
    </row>
    <row r="647" spans="1:7" s="184" customFormat="1" ht="409.5" customHeight="1" x14ac:dyDescent="0.25">
      <c r="A647" s="416"/>
      <c r="B647" s="410"/>
      <c r="C647" s="412"/>
      <c r="D647" s="414"/>
      <c r="E647" s="414"/>
      <c r="F647" s="414"/>
      <c r="G647" s="275"/>
    </row>
    <row r="648" spans="1:7" s="184" customFormat="1" ht="120.75" customHeight="1" x14ac:dyDescent="0.25">
      <c r="A648" s="340">
        <v>2</v>
      </c>
      <c r="B648" s="211" t="s">
        <v>248</v>
      </c>
      <c r="C648" s="346" t="s">
        <v>210</v>
      </c>
      <c r="D648" s="212">
        <v>470</v>
      </c>
      <c r="E648" s="212"/>
      <c r="F648" s="212"/>
      <c r="G648" s="275"/>
    </row>
    <row r="649" spans="1:7" s="184" customFormat="1" ht="114" customHeight="1" x14ac:dyDescent="0.25">
      <c r="A649" s="340" t="s">
        <v>19</v>
      </c>
      <c r="B649" s="211" t="s">
        <v>247</v>
      </c>
      <c r="C649" s="346" t="s">
        <v>210</v>
      </c>
      <c r="D649" s="212">
        <v>493</v>
      </c>
      <c r="E649" s="212"/>
      <c r="F649" s="212"/>
      <c r="G649" s="275"/>
    </row>
    <row r="650" spans="1:7" s="184" customFormat="1" ht="165" customHeight="1" x14ac:dyDescent="0.25">
      <c r="A650" s="415" t="s">
        <v>21</v>
      </c>
      <c r="B650" s="494" t="s">
        <v>476</v>
      </c>
      <c r="C650" s="411" t="s">
        <v>214</v>
      </c>
      <c r="D650" s="413">
        <v>48</v>
      </c>
      <c r="E650" s="413"/>
      <c r="F650" s="413"/>
      <c r="G650" s="275"/>
    </row>
    <row r="651" spans="1:7" s="184" customFormat="1" ht="348.75" customHeight="1" x14ac:dyDescent="0.25">
      <c r="A651" s="416"/>
      <c r="B651" s="495"/>
      <c r="C651" s="412"/>
      <c r="D651" s="414"/>
      <c r="E651" s="414"/>
      <c r="F651" s="414"/>
      <c r="G651" s="275"/>
    </row>
    <row r="652" spans="1:7" s="197" customFormat="1" ht="30" x14ac:dyDescent="0.2">
      <c r="A652" s="171" t="s">
        <v>24</v>
      </c>
      <c r="B652" s="211" t="s">
        <v>246</v>
      </c>
      <c r="C652" s="209" t="s">
        <v>210</v>
      </c>
      <c r="D652" s="208">
        <v>250</v>
      </c>
      <c r="E652" s="208"/>
      <c r="F652" s="208"/>
    </row>
    <row r="653" spans="1:7" s="197" customFormat="1" x14ac:dyDescent="0.2">
      <c r="A653" s="171" t="s">
        <v>27</v>
      </c>
      <c r="B653" s="210" t="s">
        <v>245</v>
      </c>
      <c r="C653" s="209" t="s">
        <v>214</v>
      </c>
      <c r="D653" s="208">
        <v>1500</v>
      </c>
      <c r="E653" s="208"/>
      <c r="F653" s="208"/>
    </row>
    <row r="654" spans="1:7" s="184" customFormat="1" ht="20.100000000000001" customHeight="1" x14ac:dyDescent="0.25">
      <c r="A654" s="404"/>
      <c r="B654" s="405"/>
      <c r="C654" s="438"/>
      <c r="D654" s="438"/>
      <c r="E654" s="438"/>
      <c r="F654" s="439"/>
      <c r="G654" s="275"/>
    </row>
    <row r="655" spans="1:7" s="184" customFormat="1" ht="20.100000000000001" customHeight="1" x14ac:dyDescent="0.25">
      <c r="A655" s="420" t="s">
        <v>209</v>
      </c>
      <c r="B655" s="421"/>
      <c r="C655" s="422">
        <f>SUM(F646:F653)</f>
        <v>0</v>
      </c>
      <c r="D655" s="423"/>
      <c r="E655" s="423"/>
      <c r="F655" s="175" t="s">
        <v>180</v>
      </c>
      <c r="G655" s="275"/>
    </row>
    <row r="656" spans="1:7" s="365" customFormat="1" x14ac:dyDescent="0.25"/>
    <row r="657" spans="1:7" s="365" customFormat="1" x14ac:dyDescent="0.25"/>
    <row r="658" spans="1:7" s="365" customFormat="1" x14ac:dyDescent="0.25"/>
    <row r="659" spans="1:7" s="365" customFormat="1" x14ac:dyDescent="0.25"/>
    <row r="660" spans="1:7" s="365" customFormat="1" x14ac:dyDescent="0.25"/>
    <row r="661" spans="1:7" s="365" customFormat="1" x14ac:dyDescent="0.25"/>
    <row r="662" spans="1:7" s="365" customFormat="1" x14ac:dyDescent="0.25"/>
    <row r="663" spans="1:7" s="365" customFormat="1" x14ac:dyDescent="0.25"/>
    <row r="664" spans="1:7" s="365" customFormat="1" x14ac:dyDescent="0.25"/>
    <row r="665" spans="1:7" s="365" customFormat="1" x14ac:dyDescent="0.25"/>
    <row r="666" spans="1:7" s="184" customFormat="1" ht="20.100000000000001" customHeight="1" x14ac:dyDescent="0.25">
      <c r="A666" s="446" t="s">
        <v>195</v>
      </c>
      <c r="B666" s="466" t="s">
        <v>194</v>
      </c>
      <c r="C666" s="448"/>
      <c r="D666" s="448"/>
      <c r="E666" s="448"/>
      <c r="F666" s="448"/>
      <c r="G666" s="275"/>
    </row>
    <row r="667" spans="1:7" s="184" customFormat="1" ht="20.100000000000001" customHeight="1" x14ac:dyDescent="0.25">
      <c r="A667" s="446"/>
      <c r="B667" s="466"/>
      <c r="C667" s="448"/>
      <c r="D667" s="448"/>
      <c r="E667" s="448"/>
      <c r="F667" s="448"/>
      <c r="G667" s="275"/>
    </row>
    <row r="668" spans="1:7" s="184" customFormat="1" ht="20.100000000000001" customHeight="1" x14ac:dyDescent="0.25">
      <c r="A668" s="446"/>
      <c r="B668" s="466"/>
      <c r="C668" s="448"/>
      <c r="D668" s="448"/>
      <c r="E668" s="448"/>
      <c r="F668" s="448"/>
      <c r="G668" s="275"/>
    </row>
    <row r="669" spans="1:7" s="184" customFormat="1" ht="143.25" customHeight="1" x14ac:dyDescent="0.25">
      <c r="A669" s="171">
        <v>1</v>
      </c>
      <c r="B669" s="491" t="s">
        <v>244</v>
      </c>
      <c r="C669" s="492"/>
      <c r="D669" s="492"/>
      <c r="E669" s="492"/>
      <c r="F669" s="493"/>
      <c r="G669" s="275"/>
    </row>
    <row r="670" spans="1:7" s="184" customFormat="1" ht="15.75" x14ac:dyDescent="0.25">
      <c r="A670" s="196"/>
      <c r="B670" s="207" t="s">
        <v>243</v>
      </c>
      <c r="C670" s="194" t="s">
        <v>17</v>
      </c>
      <c r="D670" s="193">
        <v>1</v>
      </c>
      <c r="E670" s="193"/>
      <c r="F670" s="193"/>
      <c r="G670" s="275"/>
    </row>
    <row r="671" spans="1:7" s="184" customFormat="1" ht="15.75" x14ac:dyDescent="0.25">
      <c r="A671" s="196"/>
      <c r="B671" s="207" t="s">
        <v>242</v>
      </c>
      <c r="C671" s="194" t="s">
        <v>17</v>
      </c>
      <c r="D671" s="193">
        <v>3</v>
      </c>
      <c r="E671" s="193"/>
      <c r="F671" s="193"/>
      <c r="G671" s="275"/>
    </row>
    <row r="672" spans="1:7" s="184" customFormat="1" ht="15.75" x14ac:dyDescent="0.25">
      <c r="A672" s="196"/>
      <c r="B672" s="207" t="s">
        <v>241</v>
      </c>
      <c r="C672" s="194" t="s">
        <v>17</v>
      </c>
      <c r="D672" s="193">
        <v>1</v>
      </c>
      <c r="E672" s="193"/>
      <c r="F672" s="193"/>
      <c r="G672" s="275"/>
    </row>
    <row r="673" spans="1:7" s="184" customFormat="1" ht="15.75" x14ac:dyDescent="0.25">
      <c r="A673" s="196"/>
      <c r="B673" s="207" t="s">
        <v>241</v>
      </c>
      <c r="C673" s="194" t="s">
        <v>17</v>
      </c>
      <c r="D673" s="193">
        <v>1</v>
      </c>
      <c r="E673" s="193"/>
      <c r="F673" s="193"/>
      <c r="G673" s="275"/>
    </row>
    <row r="674" spans="1:7" s="184" customFormat="1" ht="15.75" x14ac:dyDescent="0.25">
      <c r="A674" s="196"/>
      <c r="B674" s="207" t="s">
        <v>240</v>
      </c>
      <c r="C674" s="194" t="s">
        <v>17</v>
      </c>
      <c r="D674" s="193">
        <v>1</v>
      </c>
      <c r="E674" s="193"/>
      <c r="F674" s="193"/>
      <c r="G674" s="275"/>
    </row>
    <row r="675" spans="1:7" s="184" customFormat="1" ht="15.75" x14ac:dyDescent="0.25">
      <c r="A675" s="196"/>
      <c r="B675" s="207" t="s">
        <v>239</v>
      </c>
      <c r="C675" s="194" t="s">
        <v>17</v>
      </c>
      <c r="D675" s="193">
        <v>1</v>
      </c>
      <c r="E675" s="193"/>
      <c r="F675" s="193"/>
      <c r="G675" s="275"/>
    </row>
    <row r="676" spans="1:7" s="184" customFormat="1" ht="15.75" x14ac:dyDescent="0.25">
      <c r="A676" s="196"/>
      <c r="B676" s="207" t="s">
        <v>230</v>
      </c>
      <c r="C676" s="194" t="s">
        <v>17</v>
      </c>
      <c r="D676" s="193">
        <v>1</v>
      </c>
      <c r="E676" s="193"/>
      <c r="F676" s="193"/>
      <c r="G676" s="275"/>
    </row>
    <row r="677" spans="1:7" s="184" customFormat="1" ht="15.75" x14ac:dyDescent="0.25">
      <c r="A677" s="196"/>
      <c r="B677" s="207" t="s">
        <v>238</v>
      </c>
      <c r="C677" s="194" t="s">
        <v>17</v>
      </c>
      <c r="D677" s="193">
        <v>2</v>
      </c>
      <c r="E677" s="193"/>
      <c r="F677" s="193"/>
      <c r="G677" s="275"/>
    </row>
    <row r="678" spans="1:7" s="184" customFormat="1" ht="15.75" x14ac:dyDescent="0.25">
      <c r="A678" s="196"/>
      <c r="B678" s="207" t="s">
        <v>237</v>
      </c>
      <c r="C678" s="194" t="s">
        <v>17</v>
      </c>
      <c r="D678" s="193">
        <v>4</v>
      </c>
      <c r="E678" s="193"/>
      <c r="F678" s="193"/>
      <c r="G678" s="275"/>
    </row>
    <row r="679" spans="1:7" s="184" customFormat="1" ht="15.75" x14ac:dyDescent="0.25">
      <c r="A679" s="196"/>
      <c r="B679" s="207" t="s">
        <v>236</v>
      </c>
      <c r="C679" s="194" t="s">
        <v>17</v>
      </c>
      <c r="D679" s="193">
        <v>4</v>
      </c>
      <c r="E679" s="193"/>
      <c r="F679" s="193"/>
      <c r="G679" s="275"/>
    </row>
    <row r="680" spans="1:7" s="184" customFormat="1" ht="15.75" x14ac:dyDescent="0.25">
      <c r="A680" s="196"/>
      <c r="B680" s="207" t="s">
        <v>235</v>
      </c>
      <c r="C680" s="194" t="s">
        <v>17</v>
      </c>
      <c r="D680" s="193">
        <v>3</v>
      </c>
      <c r="E680" s="193"/>
      <c r="F680" s="193"/>
      <c r="G680" s="275"/>
    </row>
    <row r="681" spans="1:7" s="184" customFormat="1" ht="15.75" x14ac:dyDescent="0.25">
      <c r="A681" s="196"/>
      <c r="B681" s="207" t="s">
        <v>234</v>
      </c>
      <c r="C681" s="194" t="s">
        <v>17</v>
      </c>
      <c r="D681" s="193">
        <v>1</v>
      </c>
      <c r="E681" s="193"/>
      <c r="F681" s="193"/>
      <c r="G681" s="275"/>
    </row>
    <row r="682" spans="1:7" s="184" customFormat="1" ht="15.75" x14ac:dyDescent="0.25">
      <c r="A682" s="196"/>
      <c r="B682" s="207" t="s">
        <v>233</v>
      </c>
      <c r="C682" s="194" t="s">
        <v>17</v>
      </c>
      <c r="D682" s="193">
        <v>1</v>
      </c>
      <c r="E682" s="193"/>
      <c r="F682" s="193"/>
      <c r="G682" s="275"/>
    </row>
    <row r="683" spans="1:7" s="184" customFormat="1" ht="15.75" x14ac:dyDescent="0.25">
      <c r="A683" s="196"/>
      <c r="B683" s="207" t="s">
        <v>232</v>
      </c>
      <c r="C683" s="194" t="s">
        <v>17</v>
      </c>
      <c r="D683" s="193">
        <v>1</v>
      </c>
      <c r="E683" s="193"/>
      <c r="F683" s="193"/>
      <c r="G683" s="275"/>
    </row>
    <row r="684" spans="1:7" s="184" customFormat="1" ht="15.75" x14ac:dyDescent="0.25">
      <c r="A684" s="196"/>
      <c r="B684" s="207" t="s">
        <v>231</v>
      </c>
      <c r="C684" s="194" t="s">
        <v>17</v>
      </c>
      <c r="D684" s="193">
        <v>3</v>
      </c>
      <c r="E684" s="193"/>
      <c r="F684" s="193"/>
      <c r="G684" s="275"/>
    </row>
    <row r="685" spans="1:7" s="184" customFormat="1" ht="15.75" x14ac:dyDescent="0.25">
      <c r="A685" s="196"/>
      <c r="B685" s="207" t="s">
        <v>230</v>
      </c>
      <c r="C685" s="194" t="s">
        <v>17</v>
      </c>
      <c r="D685" s="193">
        <v>2</v>
      </c>
      <c r="E685" s="193"/>
      <c r="F685" s="193"/>
      <c r="G685" s="275"/>
    </row>
    <row r="686" spans="1:7" s="184" customFormat="1" ht="15.75" x14ac:dyDescent="0.25">
      <c r="A686" s="196"/>
      <c r="B686" s="207" t="s">
        <v>229</v>
      </c>
      <c r="C686" s="194" t="s">
        <v>17</v>
      </c>
      <c r="D686" s="193">
        <v>1</v>
      </c>
      <c r="E686" s="193"/>
      <c r="F686" s="193"/>
      <c r="G686" s="275"/>
    </row>
    <row r="687" spans="1:7" s="184" customFormat="1" ht="15.75" x14ac:dyDescent="0.25">
      <c r="A687" s="196"/>
      <c r="B687" s="207" t="s">
        <v>228</v>
      </c>
      <c r="C687" s="194" t="s">
        <v>17</v>
      </c>
      <c r="D687" s="193">
        <v>11</v>
      </c>
      <c r="E687" s="193"/>
      <c r="F687" s="193"/>
      <c r="G687" s="275"/>
    </row>
    <row r="688" spans="1:7" s="184" customFormat="1" ht="15.75" x14ac:dyDescent="0.25">
      <c r="A688" s="196"/>
      <c r="B688" s="207" t="s">
        <v>227</v>
      </c>
      <c r="C688" s="194" t="s">
        <v>17</v>
      </c>
      <c r="D688" s="193">
        <v>7</v>
      </c>
      <c r="E688" s="193"/>
      <c r="F688" s="193"/>
      <c r="G688" s="275"/>
    </row>
    <row r="689" spans="1:7" s="184" customFormat="1" ht="15.75" x14ac:dyDescent="0.25">
      <c r="A689" s="196"/>
      <c r="B689" s="207" t="s">
        <v>226</v>
      </c>
      <c r="C689" s="194" t="s">
        <v>17</v>
      </c>
      <c r="D689" s="193">
        <v>2</v>
      </c>
      <c r="E689" s="193"/>
      <c r="F689" s="193"/>
      <c r="G689" s="275"/>
    </row>
    <row r="690" spans="1:7" s="184" customFormat="1" ht="150" customHeight="1" x14ac:dyDescent="0.25">
      <c r="A690" s="192">
        <v>2</v>
      </c>
      <c r="B690" s="206" t="s">
        <v>225</v>
      </c>
      <c r="C690" s="190" t="s">
        <v>17</v>
      </c>
      <c r="D690" s="189">
        <v>2</v>
      </c>
      <c r="E690" s="189"/>
      <c r="F690" s="189"/>
      <c r="G690" s="275"/>
    </row>
    <row r="691" spans="1:7" s="197" customFormat="1" x14ac:dyDescent="0.2">
      <c r="A691" s="205"/>
      <c r="B691" s="204" t="s">
        <v>224</v>
      </c>
      <c r="C691" s="203" t="s">
        <v>17</v>
      </c>
      <c r="D691" s="202">
        <v>1</v>
      </c>
      <c r="E691" s="202"/>
      <c r="F691" s="202"/>
    </row>
    <row r="692" spans="1:7" s="197" customFormat="1" x14ac:dyDescent="0.2">
      <c r="A692" s="201"/>
      <c r="B692" s="200" t="s">
        <v>223</v>
      </c>
      <c r="C692" s="199" t="s">
        <v>17</v>
      </c>
      <c r="D692" s="198">
        <v>1</v>
      </c>
      <c r="E692" s="198"/>
      <c r="F692" s="198"/>
    </row>
    <row r="693" spans="1:7" s="184" customFormat="1" ht="45" customHeight="1" x14ac:dyDescent="0.25">
      <c r="A693" s="196">
        <v>3</v>
      </c>
      <c r="B693" s="195" t="s">
        <v>222</v>
      </c>
      <c r="C693" s="194" t="s">
        <v>170</v>
      </c>
      <c r="D693" s="193">
        <v>180</v>
      </c>
      <c r="E693" s="193"/>
      <c r="F693" s="193"/>
      <c r="G693" s="275"/>
    </row>
    <row r="694" spans="1:7" s="184" customFormat="1" ht="30" x14ac:dyDescent="0.25">
      <c r="A694" s="196">
        <v>4</v>
      </c>
      <c r="B694" s="195" t="s">
        <v>221</v>
      </c>
      <c r="C694" s="194" t="s">
        <v>17</v>
      </c>
      <c r="D694" s="193">
        <v>1</v>
      </c>
      <c r="E694" s="193"/>
      <c r="F694" s="193"/>
      <c r="G694" s="275"/>
    </row>
    <row r="695" spans="1:7" s="184" customFormat="1" ht="45" customHeight="1" x14ac:dyDescent="0.25">
      <c r="A695" s="196">
        <v>5</v>
      </c>
      <c r="B695" s="195" t="s">
        <v>220</v>
      </c>
      <c r="C695" s="194" t="s">
        <v>17</v>
      </c>
      <c r="D695" s="193">
        <v>2</v>
      </c>
      <c r="E695" s="193"/>
      <c r="F695" s="193"/>
      <c r="G695" s="275"/>
    </row>
    <row r="696" spans="1:7" s="184" customFormat="1" ht="45" customHeight="1" x14ac:dyDescent="0.25">
      <c r="A696" s="196" t="s">
        <v>27</v>
      </c>
      <c r="B696" s="195" t="s">
        <v>219</v>
      </c>
      <c r="C696" s="194" t="s">
        <v>17</v>
      </c>
      <c r="D696" s="193">
        <v>1</v>
      </c>
      <c r="E696" s="193"/>
      <c r="F696" s="193"/>
      <c r="G696" s="275"/>
    </row>
    <row r="697" spans="1:7" s="188" customFormat="1" ht="146.25" customHeight="1" x14ac:dyDescent="0.25">
      <c r="A697" s="192" t="s">
        <v>30</v>
      </c>
      <c r="B697" s="191" t="s">
        <v>218</v>
      </c>
      <c r="C697" s="190" t="s">
        <v>214</v>
      </c>
      <c r="D697" s="189">
        <v>123</v>
      </c>
      <c r="E697" s="189"/>
      <c r="F697" s="189"/>
      <c r="G697" s="378"/>
    </row>
    <row r="698" spans="1:7" s="184" customFormat="1" ht="15.75" x14ac:dyDescent="0.25">
      <c r="A698" s="404"/>
      <c r="B698" s="405"/>
      <c r="C698" s="438"/>
      <c r="D698" s="438"/>
      <c r="E698" s="438"/>
      <c r="F698" s="439"/>
      <c r="G698" s="275"/>
    </row>
    <row r="699" spans="1:7" s="174" customFormat="1" ht="18" x14ac:dyDescent="0.25">
      <c r="A699" s="420" t="s">
        <v>209</v>
      </c>
      <c r="B699" s="421"/>
      <c r="C699" s="422">
        <f>SUM(F670:F697)</f>
        <v>0</v>
      </c>
      <c r="D699" s="423"/>
      <c r="E699" s="423"/>
      <c r="F699" s="175" t="s">
        <v>180</v>
      </c>
    </row>
    <row r="700" spans="1:7" s="365" customFormat="1" x14ac:dyDescent="0.25"/>
    <row r="701" spans="1:7" s="365" customFormat="1" x14ac:dyDescent="0.25"/>
    <row r="702" spans="1:7" s="365" customFormat="1" x14ac:dyDescent="0.25"/>
    <row r="703" spans="1:7" s="365" customFormat="1" x14ac:dyDescent="0.25"/>
    <row r="704" spans="1:7" s="365" customFormat="1" x14ac:dyDescent="0.25"/>
    <row r="705" spans="1:8" s="365" customFormat="1" x14ac:dyDescent="0.25"/>
    <row r="706" spans="1:8" s="365" customFormat="1" x14ac:dyDescent="0.25"/>
    <row r="707" spans="1:8" s="184" customFormat="1" ht="15.75" x14ac:dyDescent="0.25">
      <c r="A707" s="425" t="s">
        <v>193</v>
      </c>
      <c r="B707" s="428" t="s">
        <v>217</v>
      </c>
      <c r="C707" s="415"/>
      <c r="D707" s="415"/>
      <c r="E707" s="415"/>
      <c r="F707" s="415"/>
      <c r="G707" s="275"/>
    </row>
    <row r="708" spans="1:8" s="184" customFormat="1" ht="20.100000000000001" customHeight="1" x14ac:dyDescent="0.25">
      <c r="A708" s="426"/>
      <c r="B708" s="429"/>
      <c r="C708" s="490"/>
      <c r="D708" s="490"/>
      <c r="E708" s="490"/>
      <c r="F708" s="490"/>
      <c r="G708" s="275"/>
    </row>
    <row r="709" spans="1:8" s="184" customFormat="1" ht="19.5" customHeight="1" x14ac:dyDescent="0.25">
      <c r="A709" s="427"/>
      <c r="B709" s="430"/>
      <c r="C709" s="416"/>
      <c r="D709" s="416"/>
      <c r="E709" s="416"/>
      <c r="F709" s="416"/>
      <c r="G709" s="275"/>
    </row>
    <row r="710" spans="1:8" s="184" customFormat="1" ht="26.25" customHeight="1" x14ac:dyDescent="0.2">
      <c r="A710" s="333"/>
      <c r="B710" s="379"/>
      <c r="C710" s="380"/>
      <c r="D710" s="380"/>
      <c r="E710" s="380"/>
      <c r="F710" s="381"/>
    </row>
    <row r="711" spans="1:8" s="184" customFormat="1" ht="115.5" customHeight="1" x14ac:dyDescent="0.2">
      <c r="A711" s="340" t="s">
        <v>0</v>
      </c>
      <c r="B711" s="417" t="s">
        <v>477</v>
      </c>
      <c r="C711" s="418"/>
      <c r="D711" s="418"/>
      <c r="E711" s="418"/>
      <c r="F711" s="419"/>
    </row>
    <row r="712" spans="1:8" s="184" customFormat="1" ht="12.75" customHeight="1" x14ac:dyDescent="0.25">
      <c r="A712" s="415"/>
      <c r="B712" s="409"/>
      <c r="C712" s="411" t="s">
        <v>214</v>
      </c>
      <c r="D712" s="413">
        <v>330</v>
      </c>
      <c r="E712" s="413"/>
      <c r="F712" s="413"/>
      <c r="G712" s="275"/>
    </row>
    <row r="713" spans="1:8" s="184" customFormat="1" ht="15.75" customHeight="1" x14ac:dyDescent="0.25">
      <c r="A713" s="416"/>
      <c r="B713" s="410"/>
      <c r="C713" s="412"/>
      <c r="D713" s="414"/>
      <c r="E713" s="414"/>
      <c r="F713" s="414"/>
      <c r="G713" s="275"/>
    </row>
    <row r="714" spans="1:8" s="184" customFormat="1" ht="94.5" customHeight="1" x14ac:dyDescent="0.25">
      <c r="A714" s="340" t="s">
        <v>13</v>
      </c>
      <c r="B714" s="417" t="s">
        <v>478</v>
      </c>
      <c r="C714" s="418"/>
      <c r="D714" s="418"/>
      <c r="E714" s="418"/>
      <c r="F714" s="419"/>
      <c r="G714" s="275"/>
    </row>
    <row r="715" spans="1:8" s="184" customFormat="1" ht="10.5" customHeight="1" x14ac:dyDescent="0.25">
      <c r="A715" s="415"/>
      <c r="B715" s="409" t="s">
        <v>216</v>
      </c>
      <c r="C715" s="411" t="s">
        <v>214</v>
      </c>
      <c r="D715" s="413">
        <v>300.5</v>
      </c>
      <c r="E715" s="413"/>
      <c r="F715" s="413"/>
      <c r="G715" s="275"/>
    </row>
    <row r="716" spans="1:8" s="176" customFormat="1" ht="12.75" x14ac:dyDescent="0.2">
      <c r="A716" s="416"/>
      <c r="B716" s="410"/>
      <c r="C716" s="412"/>
      <c r="D716" s="414"/>
      <c r="E716" s="414"/>
      <c r="F716" s="414"/>
      <c r="G716" s="178"/>
      <c r="H716" s="177"/>
    </row>
    <row r="717" spans="1:8" s="184" customFormat="1" ht="12.75" customHeight="1" x14ac:dyDescent="0.25">
      <c r="A717" s="187"/>
      <c r="B717" s="186"/>
      <c r="C717" s="185"/>
      <c r="D717" s="185"/>
      <c r="E717" s="185"/>
      <c r="F717" s="185"/>
      <c r="G717" s="275"/>
    </row>
    <row r="718" spans="1:8" s="184" customFormat="1" ht="165.75" customHeight="1" x14ac:dyDescent="0.25">
      <c r="A718" s="340" t="s">
        <v>19</v>
      </c>
      <c r="B718" s="417" t="s">
        <v>479</v>
      </c>
      <c r="C718" s="418"/>
      <c r="D718" s="418"/>
      <c r="E718" s="418"/>
      <c r="F718" s="419"/>
      <c r="G718" s="275"/>
    </row>
    <row r="719" spans="1:8" s="176" customFormat="1" ht="12.75" x14ac:dyDescent="0.2">
      <c r="A719" s="415"/>
      <c r="B719" s="409"/>
      <c r="C719" s="411" t="s">
        <v>214</v>
      </c>
      <c r="D719" s="413">
        <v>300.5</v>
      </c>
      <c r="E719" s="413"/>
      <c r="F719" s="413"/>
      <c r="G719" s="178"/>
      <c r="H719" s="177"/>
    </row>
    <row r="720" spans="1:8" s="176" customFormat="1" ht="12.75" x14ac:dyDescent="0.2">
      <c r="A720" s="416"/>
      <c r="B720" s="410"/>
      <c r="C720" s="412"/>
      <c r="D720" s="414"/>
      <c r="E720" s="414"/>
      <c r="F720" s="414"/>
      <c r="G720" s="178"/>
      <c r="H720" s="177"/>
    </row>
    <row r="721" spans="1:8" s="184" customFormat="1" ht="119.25" customHeight="1" x14ac:dyDescent="0.25">
      <c r="A721" s="340" t="s">
        <v>21</v>
      </c>
      <c r="B721" s="417" t="s">
        <v>480</v>
      </c>
      <c r="C721" s="418"/>
      <c r="D721" s="418"/>
      <c r="E721" s="418"/>
      <c r="F721" s="419"/>
      <c r="G721" s="275"/>
    </row>
    <row r="722" spans="1:8" s="184" customFormat="1" ht="10.5" customHeight="1" x14ac:dyDescent="0.25">
      <c r="A722" s="415"/>
      <c r="B722" s="409" t="s">
        <v>215</v>
      </c>
      <c r="C722" s="411" t="s">
        <v>214</v>
      </c>
      <c r="D722" s="413">
        <v>72.5</v>
      </c>
      <c r="E722" s="413"/>
      <c r="F722" s="413"/>
      <c r="G722" s="275"/>
    </row>
    <row r="723" spans="1:8" s="176" customFormat="1" ht="12.75" x14ac:dyDescent="0.2">
      <c r="A723" s="416"/>
      <c r="B723" s="410"/>
      <c r="C723" s="412"/>
      <c r="D723" s="414"/>
      <c r="E723" s="414"/>
      <c r="F723" s="414"/>
      <c r="G723" s="178"/>
      <c r="H723" s="177"/>
    </row>
    <row r="724" spans="1:8" s="184" customFormat="1" ht="105.75" customHeight="1" x14ac:dyDescent="0.25">
      <c r="A724" s="340" t="s">
        <v>24</v>
      </c>
      <c r="B724" s="417" t="s">
        <v>481</v>
      </c>
      <c r="C724" s="418"/>
      <c r="D724" s="418"/>
      <c r="E724" s="418"/>
      <c r="F724" s="419"/>
      <c r="G724" s="275"/>
    </row>
    <row r="725" spans="1:8" s="184" customFormat="1" ht="10.5" customHeight="1" x14ac:dyDescent="0.25">
      <c r="A725" s="415"/>
      <c r="B725" s="409"/>
      <c r="C725" s="411" t="s">
        <v>17</v>
      </c>
      <c r="D725" s="413">
        <v>2</v>
      </c>
      <c r="E725" s="413"/>
      <c r="F725" s="413"/>
      <c r="G725" s="275"/>
    </row>
    <row r="726" spans="1:8" s="176" customFormat="1" ht="12.75" x14ac:dyDescent="0.2">
      <c r="A726" s="416"/>
      <c r="B726" s="410"/>
      <c r="C726" s="412"/>
      <c r="D726" s="414"/>
      <c r="E726" s="414"/>
      <c r="F726" s="414"/>
      <c r="G726" s="178"/>
      <c r="H726" s="177"/>
    </row>
    <row r="727" spans="1:8" s="184" customFormat="1" ht="79.5" customHeight="1" x14ac:dyDescent="0.25">
      <c r="A727" s="340" t="s">
        <v>27</v>
      </c>
      <c r="B727" s="417" t="s">
        <v>482</v>
      </c>
      <c r="C727" s="418"/>
      <c r="D727" s="418"/>
      <c r="E727" s="418"/>
      <c r="F727" s="419"/>
      <c r="G727" s="275"/>
    </row>
    <row r="728" spans="1:8" s="184" customFormat="1" ht="10.5" customHeight="1" x14ac:dyDescent="0.25">
      <c r="A728" s="415"/>
      <c r="B728" s="409" t="s">
        <v>483</v>
      </c>
      <c r="C728" s="411" t="s">
        <v>17</v>
      </c>
      <c r="D728" s="413">
        <v>3</v>
      </c>
      <c r="E728" s="413"/>
      <c r="F728" s="413"/>
      <c r="G728" s="275"/>
    </row>
    <row r="729" spans="1:8" s="176" customFormat="1" ht="12.75" x14ac:dyDescent="0.2">
      <c r="A729" s="416"/>
      <c r="B729" s="410"/>
      <c r="C729" s="412"/>
      <c r="D729" s="414"/>
      <c r="E729" s="414"/>
      <c r="F729" s="414"/>
      <c r="G729" s="178"/>
      <c r="H729" s="177"/>
    </row>
    <row r="730" spans="1:8" s="184" customFormat="1" ht="10.5" customHeight="1" x14ac:dyDescent="0.25">
      <c r="A730" s="415"/>
      <c r="B730" s="409" t="s">
        <v>213</v>
      </c>
      <c r="C730" s="411" t="s">
        <v>17</v>
      </c>
      <c r="D730" s="413">
        <v>3</v>
      </c>
      <c r="E730" s="413"/>
      <c r="F730" s="413"/>
      <c r="G730" s="275"/>
    </row>
    <row r="731" spans="1:8" s="176" customFormat="1" ht="12.75" x14ac:dyDescent="0.2">
      <c r="A731" s="416"/>
      <c r="B731" s="410"/>
      <c r="C731" s="412"/>
      <c r="D731" s="414"/>
      <c r="E731" s="414"/>
      <c r="F731" s="414"/>
      <c r="G731" s="178"/>
      <c r="H731" s="177"/>
    </row>
    <row r="732" spans="1:8" s="184" customFormat="1" ht="99.75" customHeight="1" x14ac:dyDescent="0.25">
      <c r="A732" s="340" t="s">
        <v>30</v>
      </c>
      <c r="B732" s="417" t="s">
        <v>484</v>
      </c>
      <c r="C732" s="418"/>
      <c r="D732" s="418"/>
      <c r="E732" s="418"/>
      <c r="F732" s="419"/>
      <c r="G732" s="275"/>
    </row>
    <row r="733" spans="1:8" s="184" customFormat="1" ht="10.5" customHeight="1" x14ac:dyDescent="0.25">
      <c r="A733" s="415"/>
      <c r="B733" s="409" t="s">
        <v>485</v>
      </c>
      <c r="C733" s="411" t="s">
        <v>210</v>
      </c>
      <c r="D733" s="413">
        <v>140</v>
      </c>
      <c r="E733" s="413"/>
      <c r="F733" s="413"/>
      <c r="G733" s="275"/>
    </row>
    <row r="734" spans="1:8" s="176" customFormat="1" ht="12.75" x14ac:dyDescent="0.2">
      <c r="A734" s="416"/>
      <c r="B734" s="410"/>
      <c r="C734" s="412"/>
      <c r="D734" s="414"/>
      <c r="E734" s="414"/>
      <c r="F734" s="414"/>
      <c r="G734" s="178"/>
      <c r="H734" s="177"/>
    </row>
    <row r="735" spans="1:8" s="184" customFormat="1" ht="10.5" customHeight="1" x14ac:dyDescent="0.25">
      <c r="A735" s="415"/>
      <c r="B735" s="409" t="s">
        <v>212</v>
      </c>
      <c r="C735" s="411" t="s">
        <v>210</v>
      </c>
      <c r="D735" s="413">
        <v>140</v>
      </c>
      <c r="E735" s="413"/>
      <c r="F735" s="413"/>
      <c r="G735" s="275"/>
    </row>
    <row r="736" spans="1:8" s="176" customFormat="1" ht="12.75" x14ac:dyDescent="0.2">
      <c r="A736" s="416"/>
      <c r="B736" s="410"/>
      <c r="C736" s="412"/>
      <c r="D736" s="414"/>
      <c r="E736" s="414"/>
      <c r="F736" s="414"/>
      <c r="G736" s="178"/>
      <c r="H736" s="177"/>
    </row>
    <row r="737" spans="1:8" s="184" customFormat="1" ht="10.5" customHeight="1" x14ac:dyDescent="0.25">
      <c r="A737" s="415"/>
      <c r="B737" s="409" t="s">
        <v>211</v>
      </c>
      <c r="C737" s="411" t="s">
        <v>210</v>
      </c>
      <c r="D737" s="413">
        <v>140</v>
      </c>
      <c r="E737" s="413"/>
      <c r="F737" s="413"/>
      <c r="G737" s="275"/>
    </row>
    <row r="738" spans="1:8" s="176" customFormat="1" ht="12.75" x14ac:dyDescent="0.2">
      <c r="A738" s="416"/>
      <c r="B738" s="410"/>
      <c r="C738" s="412"/>
      <c r="D738" s="414"/>
      <c r="E738" s="414"/>
      <c r="F738" s="414"/>
      <c r="G738" s="178"/>
      <c r="H738" s="177"/>
    </row>
    <row r="739" spans="1:8" s="176" customFormat="1" x14ac:dyDescent="0.2">
      <c r="A739" s="183"/>
      <c r="B739" s="182"/>
      <c r="C739" s="181"/>
      <c r="D739" s="180"/>
      <c r="E739" s="180"/>
      <c r="F739" s="179"/>
      <c r="G739" s="178"/>
      <c r="H739" s="177"/>
    </row>
    <row r="740" spans="1:8" s="174" customFormat="1" ht="18" x14ac:dyDescent="0.25">
      <c r="A740" s="420" t="s">
        <v>209</v>
      </c>
      <c r="B740" s="421"/>
      <c r="C740" s="422">
        <f>SUM(F710:F738)</f>
        <v>0</v>
      </c>
      <c r="D740" s="423"/>
      <c r="E740" s="423"/>
      <c r="F740" s="175" t="s">
        <v>180</v>
      </c>
    </row>
    <row r="741" spans="1:8" s="365" customFormat="1" x14ac:dyDescent="0.25"/>
    <row r="742" spans="1:8" s="365" customFormat="1" x14ac:dyDescent="0.25"/>
    <row r="743" spans="1:8" s="365" customFormat="1" x14ac:dyDescent="0.25"/>
    <row r="744" spans="1:8" s="365" customFormat="1" x14ac:dyDescent="0.25"/>
    <row r="745" spans="1:8" s="365" customFormat="1" x14ac:dyDescent="0.25"/>
    <row r="746" spans="1:8" s="365" customFormat="1" x14ac:dyDescent="0.25"/>
    <row r="747" spans="1:8" s="365" customFormat="1" x14ac:dyDescent="0.25">
      <c r="A747" s="395" t="s">
        <v>208</v>
      </c>
      <c r="B747" s="396"/>
      <c r="C747" s="396"/>
      <c r="D747" s="396"/>
      <c r="E747" s="396"/>
      <c r="F747" s="397"/>
    </row>
    <row r="748" spans="1:8" s="365" customFormat="1" x14ac:dyDescent="0.25">
      <c r="A748" s="398"/>
      <c r="B748" s="399"/>
      <c r="C748" s="399"/>
      <c r="D748" s="399"/>
      <c r="E748" s="399"/>
      <c r="F748" s="400"/>
    </row>
    <row r="749" spans="1:8" s="365" customFormat="1" x14ac:dyDescent="0.25">
      <c r="A749" s="401"/>
      <c r="B749" s="402"/>
      <c r="C749" s="402"/>
      <c r="D749" s="402"/>
      <c r="E749" s="402"/>
      <c r="F749" s="403"/>
    </row>
    <row r="750" spans="1:8" s="365" customFormat="1" x14ac:dyDescent="0.25">
      <c r="A750" s="404"/>
      <c r="B750" s="405"/>
      <c r="C750" s="405"/>
      <c r="D750" s="405"/>
      <c r="E750" s="405"/>
      <c r="F750" s="406"/>
    </row>
    <row r="751" spans="1:8" s="365" customFormat="1" ht="71.25" customHeight="1" x14ac:dyDescent="0.25">
      <c r="A751" s="353"/>
      <c r="B751" s="386" t="s">
        <v>190</v>
      </c>
      <c r="C751" s="424"/>
      <c r="D751" s="388" t="s">
        <v>189</v>
      </c>
      <c r="E751" s="389"/>
      <c r="F751" s="390"/>
    </row>
    <row r="752" spans="1:8" s="365" customFormat="1" ht="21" customHeight="1" x14ac:dyDescent="0.25">
      <c r="A752" s="171" t="s">
        <v>207</v>
      </c>
      <c r="B752" s="382" t="s">
        <v>206</v>
      </c>
      <c r="C752" s="408"/>
      <c r="D752" s="384">
        <f>C517</f>
        <v>0</v>
      </c>
      <c r="E752" s="385"/>
      <c r="F752" s="170" t="s">
        <v>180</v>
      </c>
    </row>
    <row r="753" spans="1:6" s="365" customFormat="1" ht="21" customHeight="1" x14ac:dyDescent="0.25">
      <c r="A753" s="171" t="s">
        <v>205</v>
      </c>
      <c r="B753" s="382" t="s">
        <v>204</v>
      </c>
      <c r="C753" s="408"/>
      <c r="D753" s="384">
        <f>C528</f>
        <v>0</v>
      </c>
      <c r="E753" s="385"/>
      <c r="F753" s="173" t="s">
        <v>180</v>
      </c>
    </row>
    <row r="754" spans="1:6" s="365" customFormat="1" ht="19.5" customHeight="1" x14ac:dyDescent="0.25">
      <c r="A754" s="171" t="s">
        <v>203</v>
      </c>
      <c r="B754" s="382" t="s">
        <v>202</v>
      </c>
      <c r="C754" s="408"/>
      <c r="D754" s="384">
        <f>C552</f>
        <v>0</v>
      </c>
      <c r="E754" s="385"/>
      <c r="F754" s="172" t="s">
        <v>180</v>
      </c>
    </row>
    <row r="755" spans="1:6" s="365" customFormat="1" ht="15.75" customHeight="1" x14ac:dyDescent="0.25">
      <c r="A755" s="171" t="s">
        <v>201</v>
      </c>
      <c r="B755" s="382" t="s">
        <v>200</v>
      </c>
      <c r="C755" s="408"/>
      <c r="D755" s="384">
        <f>C589</f>
        <v>0</v>
      </c>
      <c r="E755" s="385"/>
      <c r="F755" s="172" t="s">
        <v>180</v>
      </c>
    </row>
    <row r="756" spans="1:6" s="365" customFormat="1" ht="15.75" customHeight="1" x14ac:dyDescent="0.25">
      <c r="A756" s="171" t="s">
        <v>199</v>
      </c>
      <c r="B756" s="382" t="s">
        <v>198</v>
      </c>
      <c r="C756" s="408"/>
      <c r="D756" s="384">
        <f>C623</f>
        <v>0</v>
      </c>
      <c r="E756" s="385"/>
      <c r="F756" s="172" t="s">
        <v>180</v>
      </c>
    </row>
    <row r="757" spans="1:6" s="365" customFormat="1" ht="15.75" x14ac:dyDescent="0.25">
      <c r="A757" s="171" t="s">
        <v>197</v>
      </c>
      <c r="B757" s="382" t="s">
        <v>196</v>
      </c>
      <c r="C757" s="408"/>
      <c r="D757" s="384">
        <f>C655</f>
        <v>0</v>
      </c>
      <c r="E757" s="385"/>
      <c r="F757" s="172" t="s">
        <v>180</v>
      </c>
    </row>
    <row r="758" spans="1:6" s="365" customFormat="1" ht="15.75" x14ac:dyDescent="0.25">
      <c r="A758" s="171" t="s">
        <v>195</v>
      </c>
      <c r="B758" s="382" t="s">
        <v>194</v>
      </c>
      <c r="C758" s="408"/>
      <c r="D758" s="384">
        <f>C699</f>
        <v>0</v>
      </c>
      <c r="E758" s="385"/>
      <c r="F758" s="172" t="s">
        <v>180</v>
      </c>
    </row>
    <row r="759" spans="1:6" s="365" customFormat="1" ht="15.75" x14ac:dyDescent="0.25">
      <c r="A759" s="171" t="s">
        <v>193</v>
      </c>
      <c r="B759" s="382" t="s">
        <v>192</v>
      </c>
      <c r="C759" s="408"/>
      <c r="D759" s="384">
        <f>C740</f>
        <v>0</v>
      </c>
      <c r="E759" s="385"/>
      <c r="F759" s="172" t="s">
        <v>180</v>
      </c>
    </row>
    <row r="760" spans="1:6" s="365" customFormat="1" ht="16.5" customHeight="1" x14ac:dyDescent="0.25">
      <c r="A760" s="340"/>
      <c r="B760" s="391" t="s">
        <v>181</v>
      </c>
      <c r="C760" s="407"/>
      <c r="D760" s="393">
        <f>SUM(D752:E759)</f>
        <v>0</v>
      </c>
      <c r="E760" s="394"/>
      <c r="F760" s="169" t="s">
        <v>180</v>
      </c>
    </row>
    <row r="761" spans="1:6" s="365" customFormat="1" ht="12.75" customHeight="1" x14ac:dyDescent="0.25">
      <c r="A761" s="340"/>
      <c r="B761" s="391" t="s">
        <v>182</v>
      </c>
      <c r="C761" s="392"/>
      <c r="D761" s="393">
        <f>D760*0.25</f>
        <v>0</v>
      </c>
      <c r="E761" s="394"/>
      <c r="F761" s="168" t="s">
        <v>180</v>
      </c>
    </row>
    <row r="762" spans="1:6" s="365" customFormat="1" ht="12.75" customHeight="1" x14ac:dyDescent="0.25">
      <c r="A762" s="340"/>
      <c r="B762" s="391" t="s">
        <v>181</v>
      </c>
      <c r="C762" s="392"/>
      <c r="D762" s="393">
        <f>D760+D761</f>
        <v>0</v>
      </c>
      <c r="E762" s="394"/>
      <c r="F762" s="167" t="s">
        <v>180</v>
      </c>
    </row>
    <row r="763" spans="1:6" s="365" customFormat="1" x14ac:dyDescent="0.25"/>
    <row r="764" spans="1:6" s="365" customFormat="1" x14ac:dyDescent="0.25"/>
    <row r="765" spans="1:6" s="365" customFormat="1" x14ac:dyDescent="0.25"/>
    <row r="766" spans="1:6" s="365" customFormat="1" x14ac:dyDescent="0.25"/>
    <row r="767" spans="1:6" s="365" customFormat="1" x14ac:dyDescent="0.25">
      <c r="A767" s="395" t="s">
        <v>191</v>
      </c>
      <c r="B767" s="396"/>
      <c r="C767" s="396"/>
      <c r="D767" s="396"/>
      <c r="E767" s="396"/>
      <c r="F767" s="397"/>
    </row>
    <row r="768" spans="1:6" s="365" customFormat="1" x14ac:dyDescent="0.25">
      <c r="A768" s="398"/>
      <c r="B768" s="399"/>
      <c r="C768" s="399"/>
      <c r="D768" s="399"/>
      <c r="E768" s="399"/>
      <c r="F768" s="400"/>
    </row>
    <row r="769" spans="1:6" s="365" customFormat="1" x14ac:dyDescent="0.25">
      <c r="A769" s="401"/>
      <c r="B769" s="402"/>
      <c r="C769" s="402"/>
      <c r="D769" s="402"/>
      <c r="E769" s="402"/>
      <c r="F769" s="403"/>
    </row>
    <row r="770" spans="1:6" s="365" customFormat="1" x14ac:dyDescent="0.25">
      <c r="A770" s="404"/>
      <c r="B770" s="405"/>
      <c r="C770" s="405"/>
      <c r="D770" s="405"/>
      <c r="E770" s="405"/>
      <c r="F770" s="406"/>
    </row>
    <row r="771" spans="1:6" s="365" customFormat="1" ht="15.75" x14ac:dyDescent="0.25">
      <c r="A771" s="353"/>
      <c r="B771" s="386" t="s">
        <v>190</v>
      </c>
      <c r="C771" s="387"/>
      <c r="D771" s="388" t="s">
        <v>189</v>
      </c>
      <c r="E771" s="389"/>
      <c r="F771" s="390"/>
    </row>
    <row r="772" spans="1:6" s="365" customFormat="1" ht="15.75" x14ac:dyDescent="0.25">
      <c r="A772" s="171" t="s">
        <v>188</v>
      </c>
      <c r="B772" s="382" t="s">
        <v>187</v>
      </c>
      <c r="C772" s="383"/>
      <c r="D772" s="384">
        <f>D361</f>
        <v>0</v>
      </c>
      <c r="E772" s="385"/>
      <c r="F772" s="170" t="s">
        <v>180</v>
      </c>
    </row>
    <row r="773" spans="1:6" s="365" customFormat="1" ht="15.75" x14ac:dyDescent="0.25">
      <c r="A773" s="171" t="s">
        <v>186</v>
      </c>
      <c r="B773" s="382" t="s">
        <v>185</v>
      </c>
      <c r="C773" s="383"/>
      <c r="D773" s="384">
        <f>D485</f>
        <v>0</v>
      </c>
      <c r="E773" s="385"/>
      <c r="F773" s="170" t="s">
        <v>180</v>
      </c>
    </row>
    <row r="774" spans="1:6" s="365" customFormat="1" ht="15.75" x14ac:dyDescent="0.25">
      <c r="A774" s="171" t="s">
        <v>184</v>
      </c>
      <c r="B774" s="382" t="s">
        <v>183</v>
      </c>
      <c r="C774" s="383"/>
      <c r="D774" s="384">
        <f>D760</f>
        <v>0</v>
      </c>
      <c r="E774" s="385"/>
      <c r="F774" s="170" t="s">
        <v>180</v>
      </c>
    </row>
    <row r="775" spans="1:6" s="365" customFormat="1" ht="15.75" x14ac:dyDescent="0.25">
      <c r="A775" s="339"/>
      <c r="B775" s="388"/>
      <c r="C775" s="389"/>
      <c r="D775" s="388"/>
      <c r="E775" s="389"/>
      <c r="F775" s="363"/>
    </row>
    <row r="776" spans="1:6" s="365" customFormat="1" ht="15.75" x14ac:dyDescent="0.25">
      <c r="A776" s="340"/>
      <c r="B776" s="391" t="s">
        <v>181</v>
      </c>
      <c r="C776" s="392"/>
      <c r="D776" s="393">
        <f>SUM(D772:E774)</f>
        <v>0</v>
      </c>
      <c r="E776" s="387"/>
      <c r="F776" s="169" t="s">
        <v>180</v>
      </c>
    </row>
    <row r="777" spans="1:6" s="365" customFormat="1" ht="15.75" x14ac:dyDescent="0.25">
      <c r="A777" s="340"/>
      <c r="B777" s="391" t="s">
        <v>182</v>
      </c>
      <c r="C777" s="392"/>
      <c r="D777" s="393">
        <f>D776*0.25</f>
        <v>0</v>
      </c>
      <c r="E777" s="394"/>
      <c r="F777" s="168" t="s">
        <v>180</v>
      </c>
    </row>
    <row r="778" spans="1:6" s="365" customFormat="1" ht="15.75" x14ac:dyDescent="0.25">
      <c r="A778" s="340"/>
      <c r="B778" s="391" t="s">
        <v>181</v>
      </c>
      <c r="C778" s="392"/>
      <c r="D778" s="393">
        <f>D776+D777</f>
        <v>0</v>
      </c>
      <c r="E778" s="394"/>
      <c r="F778" s="167" t="s">
        <v>180</v>
      </c>
    </row>
    <row r="779" spans="1:6" s="365" customFormat="1" x14ac:dyDescent="0.25"/>
    <row r="780" spans="1:6" s="365" customFormat="1" x14ac:dyDescent="0.25"/>
    <row r="781" spans="1:6" s="365" customFormat="1" x14ac:dyDescent="0.25"/>
    <row r="782" spans="1:6" s="365" customFormat="1" x14ac:dyDescent="0.25"/>
    <row r="783" spans="1:6" s="365" customFormat="1" x14ac:dyDescent="0.25"/>
    <row r="784" spans="1:6" s="365" customFormat="1" x14ac:dyDescent="0.25"/>
    <row r="785" s="365" customFormat="1" x14ac:dyDescent="0.25"/>
    <row r="786" s="365" customFormat="1" x14ac:dyDescent="0.25"/>
    <row r="787" s="365" customFormat="1" x14ac:dyDescent="0.25"/>
    <row r="788" s="365" customFormat="1" x14ac:dyDescent="0.25"/>
    <row r="789" s="365" customFormat="1" x14ac:dyDescent="0.25"/>
    <row r="790" s="365" customFormat="1" x14ac:dyDescent="0.25"/>
    <row r="791" s="365" customFormat="1" x14ac:dyDescent="0.25"/>
    <row r="792" s="365" customFormat="1" x14ac:dyDescent="0.25"/>
    <row r="793" s="365" customFormat="1" x14ac:dyDescent="0.25"/>
    <row r="794" s="365" customFormat="1" x14ac:dyDescent="0.25"/>
    <row r="795" s="365" customFormat="1" x14ac:dyDescent="0.25"/>
    <row r="796" s="365" customFormat="1" x14ac:dyDescent="0.25"/>
    <row r="797" s="365" customFormat="1" x14ac:dyDescent="0.25"/>
    <row r="798" s="365" customFormat="1" x14ac:dyDescent="0.25"/>
    <row r="799" s="365" customFormat="1" x14ac:dyDescent="0.25"/>
    <row r="800" s="365" customFormat="1" x14ac:dyDescent="0.25"/>
    <row r="801" s="365" customFormat="1" x14ac:dyDescent="0.25"/>
    <row r="802" s="365" customFormat="1" x14ac:dyDescent="0.25"/>
    <row r="803" s="365" customFormat="1" x14ac:dyDescent="0.25"/>
    <row r="804" s="365" customFormat="1" x14ac:dyDescent="0.25"/>
    <row r="805" s="365" customFormat="1" x14ac:dyDescent="0.25"/>
    <row r="806" s="365" customFormat="1" x14ac:dyDescent="0.25"/>
    <row r="807" s="365" customFormat="1" x14ac:dyDescent="0.25"/>
    <row r="808" s="365" customFormat="1" x14ac:dyDescent="0.25"/>
    <row r="809" s="365" customFormat="1" x14ac:dyDescent="0.25"/>
    <row r="810" s="365" customFormat="1" x14ac:dyDescent="0.25"/>
    <row r="811" s="365" customFormat="1" x14ac:dyDescent="0.25"/>
    <row r="812" s="365" customFormat="1" x14ac:dyDescent="0.25"/>
    <row r="813" s="365" customFormat="1" x14ac:dyDescent="0.25"/>
    <row r="814" s="365" customFormat="1" x14ac:dyDescent="0.25"/>
    <row r="815" s="365" customFormat="1" x14ac:dyDescent="0.25"/>
    <row r="816" s="365" customFormat="1" x14ac:dyDescent="0.25"/>
    <row r="817" s="365" customFormat="1" x14ac:dyDescent="0.25"/>
    <row r="818" s="365" customFormat="1" x14ac:dyDescent="0.25"/>
    <row r="819" s="365" customFormat="1" x14ac:dyDescent="0.25"/>
    <row r="820" s="365" customFormat="1" x14ac:dyDescent="0.25"/>
    <row r="821" s="365" customFormat="1" x14ac:dyDescent="0.25"/>
    <row r="822" s="365" customFormat="1" x14ac:dyDescent="0.25"/>
    <row r="823" s="365" customFormat="1" x14ac:dyDescent="0.25"/>
    <row r="824" s="365" customFormat="1" x14ac:dyDescent="0.25"/>
    <row r="825" s="365" customFormat="1" x14ac:dyDescent="0.25"/>
    <row r="826" s="365" customFormat="1" x14ac:dyDescent="0.25"/>
    <row r="827" s="365" customFormat="1" x14ac:dyDescent="0.25"/>
    <row r="828" s="365" customFormat="1" x14ac:dyDescent="0.25"/>
    <row r="829" s="365" customFormat="1" x14ac:dyDescent="0.25"/>
    <row r="830" s="365" customFormat="1" x14ac:dyDescent="0.25"/>
    <row r="831" s="365" customFormat="1" x14ac:dyDescent="0.25"/>
    <row r="832" s="365" customFormat="1" x14ac:dyDescent="0.25"/>
    <row r="833" s="365" customFormat="1" x14ac:dyDescent="0.25"/>
    <row r="834" s="365" customFormat="1" x14ac:dyDescent="0.25"/>
    <row r="835" s="365" customFormat="1" x14ac:dyDescent="0.25"/>
    <row r="836" s="365" customFormat="1" x14ac:dyDescent="0.25"/>
    <row r="837" s="365" customFormat="1" x14ac:dyDescent="0.25"/>
    <row r="838" s="365" customFormat="1" x14ac:dyDescent="0.25"/>
    <row r="839" s="365" customFormat="1" x14ac:dyDescent="0.25"/>
    <row r="840" s="365" customFormat="1" x14ac:dyDescent="0.25"/>
    <row r="841" s="365" customFormat="1" x14ac:dyDescent="0.25"/>
    <row r="842" s="365" customFormat="1" x14ac:dyDescent="0.25"/>
    <row r="843" s="365" customFormat="1" x14ac:dyDescent="0.25"/>
    <row r="844" s="365" customFormat="1" x14ac:dyDescent="0.25"/>
    <row r="845" s="365" customFormat="1" x14ac:dyDescent="0.25"/>
    <row r="846" s="365" customFormat="1" x14ac:dyDescent="0.25"/>
    <row r="847" s="365" customFormat="1" x14ac:dyDescent="0.25"/>
    <row r="848" s="365" customFormat="1" x14ac:dyDescent="0.25"/>
    <row r="849" s="365" customFormat="1" x14ac:dyDescent="0.25"/>
    <row r="850" s="365" customFormat="1" x14ac:dyDescent="0.25"/>
    <row r="851" s="365" customFormat="1" x14ac:dyDescent="0.25"/>
    <row r="852" s="365" customFormat="1" x14ac:dyDescent="0.25"/>
    <row r="853" s="365" customFormat="1" x14ac:dyDescent="0.25"/>
    <row r="854" s="365" customFormat="1" x14ac:dyDescent="0.25"/>
    <row r="855" s="365" customFormat="1" x14ac:dyDescent="0.25"/>
    <row r="856" s="365" customFormat="1" x14ac:dyDescent="0.25"/>
    <row r="857" s="365" customFormat="1" x14ac:dyDescent="0.25"/>
    <row r="858" s="365" customFormat="1" x14ac:dyDescent="0.25"/>
    <row r="859" s="365" customFormat="1" x14ac:dyDescent="0.25"/>
    <row r="860" s="365" customFormat="1" x14ac:dyDescent="0.25"/>
    <row r="861" s="365" customFormat="1" x14ac:dyDescent="0.25"/>
    <row r="862" s="365" customFormat="1" x14ac:dyDescent="0.25"/>
    <row r="863" s="365" customFormat="1" x14ac:dyDescent="0.25"/>
    <row r="864" s="365" customFormat="1" x14ac:dyDescent="0.25"/>
    <row r="865" s="365" customFormat="1" x14ac:dyDescent="0.25"/>
    <row r="866" s="365" customFormat="1" x14ac:dyDescent="0.25"/>
    <row r="867" s="365" customFormat="1" x14ac:dyDescent="0.25"/>
    <row r="868" s="365" customFormat="1" x14ac:dyDescent="0.25"/>
    <row r="869" s="365" customFormat="1" x14ac:dyDescent="0.25"/>
    <row r="870" s="365" customFormat="1" x14ac:dyDescent="0.25"/>
    <row r="871" s="365" customFormat="1" x14ac:dyDescent="0.25"/>
    <row r="872" s="365" customFormat="1" x14ac:dyDescent="0.25"/>
    <row r="873" s="365" customFormat="1" x14ac:dyDescent="0.25"/>
    <row r="874" s="365" customFormat="1" x14ac:dyDescent="0.25"/>
    <row r="875" s="365" customFormat="1" x14ac:dyDescent="0.25"/>
    <row r="876" s="365" customFormat="1" x14ac:dyDescent="0.25"/>
    <row r="877" s="365" customFormat="1" x14ac:dyDescent="0.25"/>
    <row r="878" s="365" customFormat="1" x14ac:dyDescent="0.25"/>
    <row r="879" s="365" customFormat="1" x14ac:dyDescent="0.25"/>
    <row r="880" s="365" customFormat="1" x14ac:dyDescent="0.25"/>
    <row r="881" s="365" customFormat="1" x14ac:dyDescent="0.25"/>
    <row r="882" s="365" customFormat="1" x14ac:dyDescent="0.25"/>
    <row r="883" s="365" customFormat="1" x14ac:dyDescent="0.25"/>
    <row r="884" s="365" customFormat="1" x14ac:dyDescent="0.25"/>
    <row r="885" s="365" customFormat="1" x14ac:dyDescent="0.25"/>
    <row r="886" s="365" customFormat="1" x14ac:dyDescent="0.25"/>
    <row r="887" s="365" customFormat="1" x14ac:dyDescent="0.25"/>
    <row r="888" s="365" customFormat="1" x14ac:dyDescent="0.25"/>
    <row r="889" s="365" customFormat="1" x14ac:dyDescent="0.25"/>
    <row r="890" s="365" customFormat="1" x14ac:dyDescent="0.25"/>
    <row r="891" s="365" customFormat="1" x14ac:dyDescent="0.25"/>
    <row r="892" s="365" customFormat="1" x14ac:dyDescent="0.25"/>
    <row r="893" s="365" customFormat="1" x14ac:dyDescent="0.25"/>
    <row r="894" s="365" customFormat="1" x14ac:dyDescent="0.25"/>
    <row r="895" s="365" customFormat="1" x14ac:dyDescent="0.25"/>
    <row r="896" s="365" customFormat="1" x14ac:dyDescent="0.25"/>
    <row r="897" s="365" customFormat="1" x14ac:dyDescent="0.25"/>
    <row r="898" s="365" customFormat="1" x14ac:dyDescent="0.25"/>
    <row r="899" s="365" customFormat="1" x14ac:dyDescent="0.25"/>
    <row r="900" s="365" customFormat="1" x14ac:dyDescent="0.25"/>
    <row r="901" s="365" customFormat="1" x14ac:dyDescent="0.25"/>
    <row r="902" s="365" customFormat="1" x14ac:dyDescent="0.25"/>
    <row r="903" s="365" customFormat="1" x14ac:dyDescent="0.25"/>
    <row r="904" s="365" customFormat="1" x14ac:dyDescent="0.25"/>
    <row r="905" s="365" customFormat="1" x14ac:dyDescent="0.25"/>
    <row r="906" s="365" customFormat="1" x14ac:dyDescent="0.25"/>
    <row r="907" s="365" customFormat="1" x14ac:dyDescent="0.25"/>
    <row r="908" s="365" customFormat="1" x14ac:dyDescent="0.25"/>
    <row r="909" s="365" customFormat="1" x14ac:dyDescent="0.25"/>
    <row r="910" s="365" customFormat="1" x14ac:dyDescent="0.25"/>
    <row r="911" s="365" customFormat="1" x14ac:dyDescent="0.25"/>
    <row r="912" s="365" customFormat="1" x14ac:dyDescent="0.25"/>
    <row r="913" s="365" customFormat="1" x14ac:dyDescent="0.25"/>
    <row r="914" s="365" customFormat="1" x14ac:dyDescent="0.25"/>
    <row r="915" s="365" customFormat="1" x14ac:dyDescent="0.25"/>
    <row r="916" s="365" customFormat="1" x14ac:dyDescent="0.25"/>
    <row r="917" s="365" customFormat="1" x14ac:dyDescent="0.25"/>
    <row r="918" s="365" customFormat="1" x14ac:dyDescent="0.25"/>
    <row r="919" s="365" customFormat="1" x14ac:dyDescent="0.25"/>
    <row r="920" s="365" customFormat="1" x14ac:dyDescent="0.25"/>
    <row r="921" s="365" customFormat="1" x14ac:dyDescent="0.25"/>
    <row r="922" s="365" customFormat="1" x14ac:dyDescent="0.25"/>
    <row r="923" s="365" customFormat="1" x14ac:dyDescent="0.25"/>
    <row r="924" s="365" customFormat="1" x14ac:dyDescent="0.25"/>
    <row r="925" s="365" customFormat="1" x14ac:dyDescent="0.25"/>
    <row r="926" s="365" customFormat="1" x14ac:dyDescent="0.25"/>
    <row r="927" s="365" customFormat="1" x14ac:dyDescent="0.25"/>
    <row r="928" s="365" customFormat="1" x14ac:dyDescent="0.25"/>
    <row r="929" s="365" customFormat="1" x14ac:dyDescent="0.25"/>
    <row r="930" s="365" customFormat="1" x14ac:dyDescent="0.25"/>
    <row r="931" s="365" customFormat="1" x14ac:dyDescent="0.25"/>
    <row r="932" s="365" customFormat="1" x14ac:dyDescent="0.25"/>
    <row r="933" s="365" customFormat="1" x14ac:dyDescent="0.25"/>
    <row r="934" s="365" customFormat="1" x14ac:dyDescent="0.25"/>
    <row r="935" s="365" customFormat="1" x14ac:dyDescent="0.25"/>
    <row r="936" s="365" customFormat="1" x14ac:dyDescent="0.25"/>
    <row r="937" s="365" customFormat="1" x14ac:dyDescent="0.25"/>
    <row r="938" s="365" customFormat="1" x14ac:dyDescent="0.25"/>
    <row r="939" s="365" customFormat="1" x14ac:dyDescent="0.25"/>
    <row r="940" s="365" customFormat="1" x14ac:dyDescent="0.25"/>
    <row r="941" s="365" customFormat="1" x14ac:dyDescent="0.25"/>
    <row r="942" s="365" customFormat="1" x14ac:dyDescent="0.25"/>
    <row r="943" s="365" customFormat="1" x14ac:dyDescent="0.25"/>
    <row r="944" s="365" customFormat="1" x14ac:dyDescent="0.25"/>
    <row r="945" s="365" customFormat="1" x14ac:dyDescent="0.25"/>
    <row r="946" s="365" customFormat="1" x14ac:dyDescent="0.25"/>
    <row r="947" s="365" customFormat="1" x14ac:dyDescent="0.25"/>
    <row r="948" s="365" customFormat="1" x14ac:dyDescent="0.25"/>
    <row r="949" s="365" customFormat="1" x14ac:dyDescent="0.25"/>
    <row r="950" s="365" customFormat="1" x14ac:dyDescent="0.25"/>
    <row r="951" s="365" customFormat="1" x14ac:dyDescent="0.25"/>
    <row r="952" s="365" customFormat="1" x14ac:dyDescent="0.25"/>
    <row r="953" s="365" customFormat="1" x14ac:dyDescent="0.25"/>
    <row r="954" s="365" customFormat="1" x14ac:dyDescent="0.25"/>
    <row r="955" s="365" customFormat="1" x14ac:dyDescent="0.25"/>
    <row r="956" s="365" customFormat="1" x14ac:dyDescent="0.25"/>
    <row r="957" s="365" customFormat="1" x14ac:dyDescent="0.25"/>
    <row r="958" s="365" customFormat="1" x14ac:dyDescent="0.25"/>
    <row r="959" s="365" customFormat="1" x14ac:dyDescent="0.25"/>
    <row r="960" s="365" customFormat="1" x14ac:dyDescent="0.25"/>
    <row r="961" s="365" customFormat="1" x14ac:dyDescent="0.25"/>
    <row r="962" s="365" customFormat="1" x14ac:dyDescent="0.25"/>
    <row r="963" s="365" customFormat="1" x14ac:dyDescent="0.25"/>
    <row r="964" s="365" customFormat="1" x14ac:dyDescent="0.25"/>
    <row r="965" s="365" customFormat="1" x14ac:dyDescent="0.25"/>
    <row r="966" s="365" customFormat="1" x14ac:dyDescent="0.25"/>
    <row r="967" s="365" customFormat="1" x14ac:dyDescent="0.25"/>
    <row r="968" s="365" customFormat="1" x14ac:dyDescent="0.25"/>
    <row r="969" s="365" customFormat="1" x14ac:dyDescent="0.25"/>
    <row r="970" s="365" customFormat="1" x14ac:dyDescent="0.25"/>
    <row r="971" s="365" customFormat="1" x14ac:dyDescent="0.25"/>
    <row r="972" s="365" customFormat="1" x14ac:dyDescent="0.25"/>
    <row r="973" s="365" customFormat="1" x14ac:dyDescent="0.25"/>
    <row r="974" s="365" customFormat="1" x14ac:dyDescent="0.25"/>
    <row r="975" s="365" customFormat="1" x14ac:dyDescent="0.25"/>
    <row r="976" s="365" customFormat="1" x14ac:dyDescent="0.25"/>
    <row r="977" s="365" customFormat="1" x14ac:dyDescent="0.25"/>
    <row r="978" s="365" customFormat="1" x14ac:dyDescent="0.25"/>
    <row r="979" s="365" customFormat="1" x14ac:dyDescent="0.25"/>
    <row r="980" s="365" customFormat="1" x14ac:dyDescent="0.25"/>
    <row r="981" s="365" customFormat="1" x14ac:dyDescent="0.25"/>
    <row r="982" s="365" customFormat="1" x14ac:dyDescent="0.25"/>
    <row r="983" s="365" customFormat="1" x14ac:dyDescent="0.25"/>
    <row r="984" s="365" customFormat="1" x14ac:dyDescent="0.25"/>
    <row r="985" s="365" customFormat="1" x14ac:dyDescent="0.25"/>
    <row r="986" s="365" customFormat="1" x14ac:dyDescent="0.25"/>
    <row r="987" s="365" customFormat="1" x14ac:dyDescent="0.25"/>
    <row r="988" s="365" customFormat="1" x14ac:dyDescent="0.25"/>
    <row r="989" s="365" customFormat="1" x14ac:dyDescent="0.25"/>
    <row r="990" s="365" customFormat="1" x14ac:dyDescent="0.25"/>
    <row r="991" s="365" customFormat="1" x14ac:dyDescent="0.25"/>
    <row r="992" s="365" customFormat="1" x14ac:dyDescent="0.25"/>
    <row r="993" s="365" customFormat="1" x14ac:dyDescent="0.25"/>
    <row r="994" s="365" customFormat="1" x14ac:dyDescent="0.25"/>
    <row r="995" s="365" customFormat="1" x14ac:dyDescent="0.25"/>
    <row r="996" s="365" customFormat="1" x14ac:dyDescent="0.25"/>
    <row r="997" s="365" customFormat="1" x14ac:dyDescent="0.25"/>
    <row r="998" s="365" customFormat="1" x14ac:dyDescent="0.25"/>
    <row r="999" s="365" customFormat="1" x14ac:dyDescent="0.25"/>
    <row r="1000" s="365" customFormat="1" x14ac:dyDescent="0.25"/>
    <row r="1001" s="365" customFormat="1" x14ac:dyDescent="0.25"/>
    <row r="1002" s="365" customFormat="1" x14ac:dyDescent="0.25"/>
    <row r="1003" s="365" customFormat="1" x14ac:dyDescent="0.25"/>
    <row r="1004" s="365" customFormat="1" x14ac:dyDescent="0.25"/>
    <row r="1005" s="365" customFormat="1" x14ac:dyDescent="0.25"/>
    <row r="1006" s="365" customFormat="1" x14ac:dyDescent="0.25"/>
    <row r="1007" s="365" customFormat="1" x14ac:dyDescent="0.25"/>
    <row r="1008" s="365" customFormat="1" x14ac:dyDescent="0.25"/>
    <row r="1009" s="365" customFormat="1" x14ac:dyDescent="0.25"/>
    <row r="1010" s="365" customFormat="1" x14ac:dyDescent="0.25"/>
    <row r="1011" s="365" customFormat="1" x14ac:dyDescent="0.25"/>
    <row r="1012" s="365" customFormat="1" x14ac:dyDescent="0.25"/>
    <row r="1013" s="365" customFormat="1" x14ac:dyDescent="0.25"/>
    <row r="1014" s="365" customFormat="1" x14ac:dyDescent="0.25"/>
    <row r="1015" s="365" customFormat="1" x14ac:dyDescent="0.25"/>
    <row r="1016" s="365" customFormat="1" x14ac:dyDescent="0.25"/>
    <row r="1017" s="365" customFormat="1" x14ac:dyDescent="0.25"/>
    <row r="1018" s="365" customFormat="1" x14ac:dyDescent="0.25"/>
    <row r="1019" s="365" customFormat="1" x14ac:dyDescent="0.25"/>
    <row r="1020" s="365" customFormat="1" x14ac:dyDescent="0.25"/>
    <row r="1021" s="365" customFormat="1" x14ac:dyDescent="0.25"/>
    <row r="1022" s="365" customFormat="1" x14ac:dyDescent="0.25"/>
    <row r="1023" s="365" customFormat="1" x14ac:dyDescent="0.25"/>
    <row r="1024" s="365" customFormat="1" x14ac:dyDescent="0.25"/>
    <row r="1025" s="365" customFormat="1" x14ac:dyDescent="0.25"/>
    <row r="1026" s="365" customFormat="1" x14ac:dyDescent="0.25"/>
    <row r="1027" s="365" customFormat="1" x14ac:dyDescent="0.25"/>
    <row r="1028" s="365" customFormat="1" x14ac:dyDescent="0.25"/>
    <row r="1029" s="365" customFormat="1" x14ac:dyDescent="0.25"/>
    <row r="1030" s="365" customFormat="1" x14ac:dyDescent="0.25"/>
    <row r="1031" s="365" customFormat="1" x14ac:dyDescent="0.25"/>
    <row r="1032" s="365" customFormat="1" x14ac:dyDescent="0.25"/>
    <row r="1033" s="365" customFormat="1" x14ac:dyDescent="0.25"/>
    <row r="1034" s="365" customFormat="1" x14ac:dyDescent="0.25"/>
    <row r="1035" s="365" customFormat="1" x14ac:dyDescent="0.25"/>
    <row r="1036" s="365" customFormat="1" x14ac:dyDescent="0.25"/>
    <row r="1037" s="365" customFormat="1" x14ac:dyDescent="0.25"/>
    <row r="1038" s="365" customFormat="1" x14ac:dyDescent="0.25"/>
    <row r="1039" s="365" customFormat="1" x14ac:dyDescent="0.25"/>
    <row r="1040" s="365" customFormat="1" x14ac:dyDescent="0.25"/>
    <row r="1041" s="365" customFormat="1" x14ac:dyDescent="0.25"/>
    <row r="1042" s="365" customFormat="1" x14ac:dyDescent="0.25"/>
    <row r="1043" s="365" customFormat="1" x14ac:dyDescent="0.25"/>
    <row r="1044" s="365" customFormat="1" x14ac:dyDescent="0.25"/>
    <row r="1045" s="365" customFormat="1" x14ac:dyDescent="0.25"/>
    <row r="1046" s="365" customFormat="1" x14ac:dyDescent="0.25"/>
    <row r="1047" s="365" customFormat="1" x14ac:dyDescent="0.25"/>
    <row r="1048" s="365" customFormat="1" x14ac:dyDescent="0.25"/>
    <row r="1049" s="365" customFormat="1" x14ac:dyDescent="0.25"/>
    <row r="1050" s="365" customFormat="1" x14ac:dyDescent="0.25"/>
    <row r="1051" s="365" customFormat="1" x14ac:dyDescent="0.25"/>
    <row r="1052" s="365" customFormat="1" x14ac:dyDescent="0.25"/>
    <row r="1053" s="365" customFormat="1" x14ac:dyDescent="0.25"/>
    <row r="1054" s="365" customFormat="1" x14ac:dyDescent="0.25"/>
    <row r="1055" s="365" customFormat="1" x14ac:dyDescent="0.25"/>
    <row r="1056" s="365" customFormat="1" x14ac:dyDescent="0.25"/>
    <row r="1057" s="365" customFormat="1" x14ac:dyDescent="0.25"/>
    <row r="1058" s="365" customFormat="1" x14ac:dyDescent="0.25"/>
    <row r="1059" s="365" customFormat="1" x14ac:dyDescent="0.25"/>
    <row r="1060" s="365" customFormat="1" x14ac:dyDescent="0.25"/>
    <row r="1061" s="365" customFormat="1" x14ac:dyDescent="0.25"/>
    <row r="1062" s="365" customFormat="1" x14ac:dyDescent="0.25"/>
    <row r="1063" s="365" customFormat="1" x14ac:dyDescent="0.25"/>
    <row r="1064" s="365" customFormat="1" x14ac:dyDescent="0.25"/>
    <row r="1065" s="365" customFormat="1" x14ac:dyDescent="0.25"/>
    <row r="1066" s="365" customFormat="1" x14ac:dyDescent="0.25"/>
    <row r="1067" s="365" customFormat="1" x14ac:dyDescent="0.25"/>
    <row r="1068" s="365" customFormat="1" x14ac:dyDescent="0.25"/>
    <row r="1069" s="365" customFormat="1" x14ac:dyDescent="0.25"/>
    <row r="1070" s="365" customFormat="1" x14ac:dyDescent="0.25"/>
    <row r="1071" s="365" customFormat="1" x14ac:dyDescent="0.25"/>
    <row r="1072" s="365" customFormat="1" x14ac:dyDescent="0.25"/>
    <row r="1073" s="365" customFormat="1" x14ac:dyDescent="0.25"/>
    <row r="1074" s="365" customFormat="1" x14ac:dyDescent="0.25"/>
    <row r="1075" s="365" customFormat="1" x14ac:dyDescent="0.25"/>
    <row r="1076" s="365" customFormat="1" x14ac:dyDescent="0.25"/>
    <row r="1077" s="365" customFormat="1" x14ac:dyDescent="0.25"/>
    <row r="1078" s="365" customFormat="1" x14ac:dyDescent="0.25"/>
    <row r="1079" s="365" customFormat="1" x14ac:dyDescent="0.25"/>
    <row r="1080" s="365" customFormat="1" x14ac:dyDescent="0.25"/>
    <row r="1081" s="365" customFormat="1" x14ac:dyDescent="0.25"/>
    <row r="1082" s="365" customFormat="1" x14ac:dyDescent="0.25"/>
    <row r="1083" s="365" customFormat="1" x14ac:dyDescent="0.25"/>
    <row r="1084" s="365" customFormat="1" x14ac:dyDescent="0.25"/>
    <row r="1085" s="365" customFormat="1" x14ac:dyDescent="0.25"/>
    <row r="1086" s="365" customFormat="1" x14ac:dyDescent="0.25"/>
    <row r="1087" s="365" customFormat="1" x14ac:dyDescent="0.25"/>
    <row r="1088" s="365" customFormat="1" x14ac:dyDescent="0.25"/>
    <row r="1089" s="365" customFormat="1" x14ac:dyDescent="0.25"/>
    <row r="1090" s="365" customFormat="1" x14ac:dyDescent="0.25"/>
    <row r="1091" s="365" customFormat="1" x14ac:dyDescent="0.25"/>
    <row r="1092" s="365" customFormat="1" x14ac:dyDescent="0.25"/>
    <row r="1093" s="365" customFormat="1" x14ac:dyDescent="0.25"/>
    <row r="1094" s="365" customFormat="1" x14ac:dyDescent="0.25"/>
    <row r="1095" s="365" customFormat="1" x14ac:dyDescent="0.25"/>
    <row r="1096" s="365" customFormat="1" x14ac:dyDescent="0.25"/>
    <row r="1097" s="365" customFormat="1" x14ac:dyDescent="0.25"/>
    <row r="1098" s="365" customFormat="1" x14ac:dyDescent="0.25"/>
    <row r="1099" s="365" customFormat="1" x14ac:dyDescent="0.25"/>
    <row r="1100" s="365" customFormat="1" x14ac:dyDescent="0.25"/>
    <row r="1101" s="365" customFormat="1" x14ac:dyDescent="0.25"/>
    <row r="1102" s="365" customFormat="1" x14ac:dyDescent="0.25"/>
    <row r="1103" s="365" customFormat="1" x14ac:dyDescent="0.25"/>
    <row r="1104" s="365" customFormat="1" x14ac:dyDescent="0.25"/>
    <row r="1105" s="365" customFormat="1" x14ac:dyDescent="0.25"/>
    <row r="1106" s="365" customFormat="1" x14ac:dyDescent="0.25"/>
    <row r="1107" s="365" customFormat="1" x14ac:dyDescent="0.25"/>
    <row r="1108" s="365" customFormat="1" x14ac:dyDescent="0.25"/>
    <row r="1109" s="365" customFormat="1" x14ac:dyDescent="0.25"/>
    <row r="1110" s="365" customFormat="1" x14ac:dyDescent="0.25"/>
    <row r="1111" s="365" customFormat="1" x14ac:dyDescent="0.25"/>
    <row r="1112" s="365" customFormat="1" x14ac:dyDescent="0.25"/>
    <row r="1113" s="365" customFormat="1" x14ac:dyDescent="0.25"/>
    <row r="1114" s="365" customFormat="1" x14ac:dyDescent="0.25"/>
    <row r="1115" s="365" customFormat="1" x14ac:dyDescent="0.25"/>
    <row r="1116" s="365" customFormat="1" x14ac:dyDescent="0.25"/>
    <row r="1117" s="365" customFormat="1" x14ac:dyDescent="0.25"/>
    <row r="1118" s="365" customFormat="1" x14ac:dyDescent="0.25"/>
    <row r="1119" s="365" customFormat="1" x14ac:dyDescent="0.25"/>
    <row r="1120" s="365" customFormat="1" x14ac:dyDescent="0.25"/>
    <row r="1121" s="365" customFormat="1" x14ac:dyDescent="0.25"/>
    <row r="1122" s="365" customFormat="1" x14ac:dyDescent="0.25"/>
    <row r="1123" s="365" customFormat="1" x14ac:dyDescent="0.25"/>
    <row r="1124" s="365" customFormat="1" x14ac:dyDescent="0.25"/>
    <row r="1125" s="365" customFormat="1" x14ac:dyDescent="0.25"/>
    <row r="1126" s="365" customFormat="1" x14ac:dyDescent="0.25"/>
    <row r="1127" s="365" customFormat="1" x14ac:dyDescent="0.25"/>
    <row r="1128" s="365" customFormat="1" x14ac:dyDescent="0.25"/>
    <row r="1129" s="365" customFormat="1" x14ac:dyDescent="0.25"/>
    <row r="1130" s="365" customFormat="1" x14ac:dyDescent="0.25"/>
    <row r="1131" s="365" customFormat="1" x14ac:dyDescent="0.25"/>
    <row r="1132" s="365" customFormat="1" x14ac:dyDescent="0.25"/>
    <row r="1133" s="365" customFormat="1" x14ac:dyDescent="0.25"/>
    <row r="1134" s="365" customFormat="1" x14ac:dyDescent="0.25"/>
    <row r="1135" s="365" customFormat="1" x14ac:dyDescent="0.25"/>
    <row r="1136" s="365" customFormat="1" x14ac:dyDescent="0.25"/>
    <row r="1137" s="365" customFormat="1" x14ac:dyDescent="0.25"/>
    <row r="1138" s="365" customFormat="1" x14ac:dyDescent="0.25"/>
    <row r="1139" s="365" customFormat="1" x14ac:dyDescent="0.25"/>
    <row r="1140" s="365" customFormat="1" x14ac:dyDescent="0.25"/>
    <row r="1141" s="365" customFormat="1" x14ac:dyDescent="0.25"/>
    <row r="1142" s="365" customFormat="1" x14ac:dyDescent="0.25"/>
    <row r="1143" s="365" customFormat="1" x14ac:dyDescent="0.25"/>
    <row r="1144" s="365" customFormat="1" x14ac:dyDescent="0.25"/>
    <row r="1145" s="365" customFormat="1" x14ac:dyDescent="0.25"/>
    <row r="1146" s="365" customFormat="1" x14ac:dyDescent="0.25"/>
    <row r="1147" s="365" customFormat="1" x14ac:dyDescent="0.25"/>
    <row r="1148" s="365" customFormat="1" x14ac:dyDescent="0.25"/>
    <row r="1149" s="365" customFormat="1" x14ac:dyDescent="0.25"/>
    <row r="1150" s="365" customFormat="1" x14ac:dyDescent="0.25"/>
    <row r="1151" s="365" customFormat="1" x14ac:dyDescent="0.25"/>
    <row r="1152" s="365" customFormat="1" x14ac:dyDescent="0.25"/>
    <row r="1153" s="365" customFormat="1" x14ac:dyDescent="0.25"/>
    <row r="1154" s="365" customFormat="1" x14ac:dyDescent="0.25"/>
    <row r="1155" s="365" customFormat="1" x14ac:dyDescent="0.25"/>
    <row r="1156" s="365" customFormat="1" x14ac:dyDescent="0.25"/>
    <row r="1157" s="365" customFormat="1" x14ac:dyDescent="0.25"/>
    <row r="1158" s="365" customFormat="1" x14ac:dyDescent="0.25"/>
    <row r="1159" s="365" customFormat="1" x14ac:dyDescent="0.25"/>
    <row r="1160" s="365" customFormat="1" x14ac:dyDescent="0.25"/>
    <row r="1161" s="365" customFormat="1" x14ac:dyDescent="0.25"/>
    <row r="1162" s="365" customFormat="1" x14ac:dyDescent="0.25"/>
    <row r="1163" s="365" customFormat="1" x14ac:dyDescent="0.25"/>
    <row r="1164" s="365" customFormat="1" x14ac:dyDescent="0.25"/>
    <row r="1165" s="365" customFormat="1" x14ac:dyDescent="0.25"/>
    <row r="1166" s="365" customFormat="1" x14ac:dyDescent="0.25"/>
    <row r="1167" s="365" customFormat="1" x14ac:dyDescent="0.25"/>
    <row r="1168" s="365" customFormat="1" x14ac:dyDescent="0.25"/>
    <row r="1169" s="365" customFormat="1" x14ac:dyDescent="0.25"/>
    <row r="1170" s="365" customFormat="1" x14ac:dyDescent="0.25"/>
    <row r="1171" s="365" customFormat="1" x14ac:dyDescent="0.25"/>
    <row r="1172" s="365" customFormat="1" x14ac:dyDescent="0.25"/>
    <row r="1173" s="365" customFormat="1" x14ac:dyDescent="0.25"/>
    <row r="1174" s="365" customFormat="1" x14ac:dyDescent="0.25"/>
    <row r="1175" s="365" customFormat="1" x14ac:dyDescent="0.25"/>
    <row r="1176" s="365" customFormat="1" x14ac:dyDescent="0.25"/>
    <row r="1177" s="365" customFormat="1" x14ac:dyDescent="0.25"/>
    <row r="1178" s="365" customFormat="1" x14ac:dyDescent="0.25"/>
    <row r="1179" s="365" customFormat="1" x14ac:dyDescent="0.25"/>
  </sheetData>
  <mergeCells count="435">
    <mergeCell ref="A642:A644"/>
    <mergeCell ref="B642:B644"/>
    <mergeCell ref="C642:C644"/>
    <mergeCell ref="D642:D644"/>
    <mergeCell ref="E642:E644"/>
    <mergeCell ref="F642:F644"/>
    <mergeCell ref="A654:F654"/>
    <mergeCell ref="A655:B655"/>
    <mergeCell ref="B650:B651"/>
    <mergeCell ref="A650:A651"/>
    <mergeCell ref="C650:C651"/>
    <mergeCell ref="D650:D651"/>
    <mergeCell ref="E650:E651"/>
    <mergeCell ref="F650:F651"/>
    <mergeCell ref="F712:F713"/>
    <mergeCell ref="C655:E655"/>
    <mergeCell ref="A722:A723"/>
    <mergeCell ref="B722:B723"/>
    <mergeCell ref="C722:C723"/>
    <mergeCell ref="A666:A668"/>
    <mergeCell ref="B666:B668"/>
    <mergeCell ref="C666:C668"/>
    <mergeCell ref="D666:D668"/>
    <mergeCell ref="E666:E668"/>
    <mergeCell ref="F666:F668"/>
    <mergeCell ref="B669:F669"/>
    <mergeCell ref="A698:F698"/>
    <mergeCell ref="A699:B699"/>
    <mergeCell ref="C699:E699"/>
    <mergeCell ref="F707:F709"/>
    <mergeCell ref="B711:F711"/>
    <mergeCell ref="F719:F720"/>
    <mergeCell ref="B721:F721"/>
    <mergeCell ref="B714:F714"/>
    <mergeCell ref="E715:E716"/>
    <mergeCell ref="F715:F716"/>
    <mergeCell ref="B718:F718"/>
    <mergeCell ref="A719:A720"/>
    <mergeCell ref="B52:F52"/>
    <mergeCell ref="A707:A709"/>
    <mergeCell ref="B707:B709"/>
    <mergeCell ref="C707:C709"/>
    <mergeCell ref="D707:D709"/>
    <mergeCell ref="E707:E709"/>
    <mergeCell ref="B724:F724"/>
    <mergeCell ref="A725:A726"/>
    <mergeCell ref="B725:B726"/>
    <mergeCell ref="C725:C726"/>
    <mergeCell ref="D725:D726"/>
    <mergeCell ref="E725:E726"/>
    <mergeCell ref="F725:F726"/>
    <mergeCell ref="D722:D723"/>
    <mergeCell ref="E722:E723"/>
    <mergeCell ref="F722:F723"/>
    <mergeCell ref="B351:C351"/>
    <mergeCell ref="D351:E351"/>
    <mergeCell ref="B352:C352"/>
    <mergeCell ref="D352:E352"/>
    <mergeCell ref="D357:E357"/>
    <mergeCell ref="D358:E358"/>
    <mergeCell ref="A712:A713"/>
    <mergeCell ref="B712:B713"/>
    <mergeCell ref="B267:F267"/>
    <mergeCell ref="B397:F397"/>
    <mergeCell ref="B401:F401"/>
    <mergeCell ref="B609:F609"/>
    <mergeCell ref="E610:E611"/>
    <mergeCell ref="D610:D611"/>
    <mergeCell ref="C610:C611"/>
    <mergeCell ref="B353:C353"/>
    <mergeCell ref="B354:C354"/>
    <mergeCell ref="B355:C355"/>
    <mergeCell ref="B356:C356"/>
    <mergeCell ref="B357:C357"/>
    <mergeCell ref="B358:C358"/>
    <mergeCell ref="B359:C359"/>
    <mergeCell ref="D353:E353"/>
    <mergeCell ref="D356:E356"/>
    <mergeCell ref="B350:C350"/>
    <mergeCell ref="D350:E350"/>
    <mergeCell ref="B347:C347"/>
    <mergeCell ref="D347:E347"/>
    <mergeCell ref="B348:C348"/>
    <mergeCell ref="D348:E348"/>
    <mergeCell ref="B579:F579"/>
    <mergeCell ref="B582:F582"/>
    <mergeCell ref="B349:C349"/>
    <mergeCell ref="D349:E349"/>
    <mergeCell ref="A53:F53"/>
    <mergeCell ref="A321:F321"/>
    <mergeCell ref="A322:B322"/>
    <mergeCell ref="C322:E322"/>
    <mergeCell ref="A298:B298"/>
    <mergeCell ref="C298:E298"/>
    <mergeCell ref="C286:E286"/>
    <mergeCell ref="A286:B286"/>
    <mergeCell ref="A285:F285"/>
    <mergeCell ref="A59:F60"/>
    <mergeCell ref="B207:F207"/>
    <mergeCell ref="B203:F203"/>
    <mergeCell ref="A85:F85"/>
    <mergeCell ref="A86:B86"/>
    <mergeCell ref="A158:A160"/>
    <mergeCell ref="B158:B160"/>
    <mergeCell ref="C158:C160"/>
    <mergeCell ref="B195:F195"/>
    <mergeCell ref="A109:A111"/>
    <mergeCell ref="B109:B111"/>
    <mergeCell ref="C109:C111"/>
    <mergeCell ref="D109:D111"/>
    <mergeCell ref="A99:A101"/>
    <mergeCell ref="B99:B101"/>
    <mergeCell ref="C99:C101"/>
    <mergeCell ref="D99:D101"/>
    <mergeCell ref="E99:E101"/>
    <mergeCell ref="F99:F101"/>
    <mergeCell ref="A62:A64"/>
    <mergeCell ref="B62:B64"/>
    <mergeCell ref="C62:C64"/>
    <mergeCell ref="D62:D64"/>
    <mergeCell ref="E62:E64"/>
    <mergeCell ref="F62:F64"/>
    <mergeCell ref="C86:E86"/>
    <mergeCell ref="A95:B95"/>
    <mergeCell ref="C95:E95"/>
    <mergeCell ref="A87:A89"/>
    <mergeCell ref="B87:B89"/>
    <mergeCell ref="C87:C89"/>
    <mergeCell ref="D87:D89"/>
    <mergeCell ref="E87:E89"/>
    <mergeCell ref="F87:F89"/>
    <mergeCell ref="A106:B106"/>
    <mergeCell ref="C106:E106"/>
    <mergeCell ref="A138:A140"/>
    <mergeCell ref="B138:B140"/>
    <mergeCell ref="C138:C140"/>
    <mergeCell ref="D138:D140"/>
    <mergeCell ref="E138:E140"/>
    <mergeCell ref="F138:F140"/>
    <mergeCell ref="A120:F120"/>
    <mergeCell ref="A121:B121"/>
    <mergeCell ref="C121:E121"/>
    <mergeCell ref="E109:E111"/>
    <mergeCell ref="F109:F111"/>
    <mergeCell ref="A149:F149"/>
    <mergeCell ref="A150:B150"/>
    <mergeCell ref="C150:E150"/>
    <mergeCell ref="A342:F344"/>
    <mergeCell ref="A345:F345"/>
    <mergeCell ref="B346:C346"/>
    <mergeCell ref="D346:F346"/>
    <mergeCell ref="D158:D160"/>
    <mergeCell ref="E158:E160"/>
    <mergeCell ref="F158:F160"/>
    <mergeCell ref="A164:F164"/>
    <mergeCell ref="A165:B165"/>
    <mergeCell ref="C165:E165"/>
    <mergeCell ref="A173:A175"/>
    <mergeCell ref="B173:B175"/>
    <mergeCell ref="C173:C175"/>
    <mergeCell ref="D173:D175"/>
    <mergeCell ref="E173:E175"/>
    <mergeCell ref="F173:F175"/>
    <mergeCell ref="A180:F180"/>
    <mergeCell ref="A181:B181"/>
    <mergeCell ref="C181:E181"/>
    <mergeCell ref="A192:A194"/>
    <mergeCell ref="B192:B194"/>
    <mergeCell ref="C192:C194"/>
    <mergeCell ref="D192:D194"/>
    <mergeCell ref="E192:E194"/>
    <mergeCell ref="F192:F194"/>
    <mergeCell ref="A217:F217"/>
    <mergeCell ref="A218:B218"/>
    <mergeCell ref="C218:E218"/>
    <mergeCell ref="A223:A225"/>
    <mergeCell ref="B223:B225"/>
    <mergeCell ref="C223:C225"/>
    <mergeCell ref="D223:D225"/>
    <mergeCell ref="E223:E225"/>
    <mergeCell ref="F223:F225"/>
    <mergeCell ref="A233:F233"/>
    <mergeCell ref="A234:B234"/>
    <mergeCell ref="C234:E234"/>
    <mergeCell ref="A239:A241"/>
    <mergeCell ref="B239:B241"/>
    <mergeCell ref="C239:C241"/>
    <mergeCell ref="D239:D241"/>
    <mergeCell ref="E239:E241"/>
    <mergeCell ref="F239:F241"/>
    <mergeCell ref="B242:F242"/>
    <mergeCell ref="A277:B277"/>
    <mergeCell ref="C277:E277"/>
    <mergeCell ref="A276:F276"/>
    <mergeCell ref="A314:A316"/>
    <mergeCell ref="B314:B316"/>
    <mergeCell ref="C314:C316"/>
    <mergeCell ref="D314:D316"/>
    <mergeCell ref="E314:E316"/>
    <mergeCell ref="F314:F316"/>
    <mergeCell ref="A309:B309"/>
    <mergeCell ref="C309:E309"/>
    <mergeCell ref="F282:F283"/>
    <mergeCell ref="E282:E283"/>
    <mergeCell ref="D282:D283"/>
    <mergeCell ref="C282:C283"/>
    <mergeCell ref="B282:B283"/>
    <mergeCell ref="A282:A283"/>
    <mergeCell ref="A302:A304"/>
    <mergeCell ref="B302:B304"/>
    <mergeCell ref="C302:C304"/>
    <mergeCell ref="D302:D304"/>
    <mergeCell ref="E302:E304"/>
    <mergeCell ref="F302:F304"/>
    <mergeCell ref="A424:F424"/>
    <mergeCell ref="A425:B425"/>
    <mergeCell ref="C425:E425"/>
    <mergeCell ref="D354:E354"/>
    <mergeCell ref="D355:E355"/>
    <mergeCell ref="B360:C360"/>
    <mergeCell ref="D360:E360"/>
    <mergeCell ref="A389:F390"/>
    <mergeCell ref="D359:E359"/>
    <mergeCell ref="A394:A396"/>
    <mergeCell ref="B394:B396"/>
    <mergeCell ref="C394:C396"/>
    <mergeCell ref="D394:D396"/>
    <mergeCell ref="E394:E396"/>
    <mergeCell ref="F394:F396"/>
    <mergeCell ref="B361:C361"/>
    <mergeCell ref="D361:E361"/>
    <mergeCell ref="B362:C362"/>
    <mergeCell ref="D362:E362"/>
    <mergeCell ref="A405:F405"/>
    <mergeCell ref="A406:B406"/>
    <mergeCell ref="C406:E406"/>
    <mergeCell ref="F411:F413"/>
    <mergeCell ref="B363:C363"/>
    <mergeCell ref="D363:E363"/>
    <mergeCell ref="A411:A413"/>
    <mergeCell ref="B411:B413"/>
    <mergeCell ref="C411:C413"/>
    <mergeCell ref="D411:D413"/>
    <mergeCell ref="E411:E413"/>
    <mergeCell ref="A450:A454"/>
    <mergeCell ref="B450:B454"/>
    <mergeCell ref="A415:F415"/>
    <mergeCell ref="A416:B416"/>
    <mergeCell ref="C416:E416"/>
    <mergeCell ref="A419:F419"/>
    <mergeCell ref="A420:A422"/>
    <mergeCell ref="B420:B422"/>
    <mergeCell ref="C420:C422"/>
    <mergeCell ref="D420:D422"/>
    <mergeCell ref="E420:E422"/>
    <mergeCell ref="F420:F422"/>
    <mergeCell ref="A430:A432"/>
    <mergeCell ref="B430:B432"/>
    <mergeCell ref="C430:C432"/>
    <mergeCell ref="D430:D432"/>
    <mergeCell ref="E430:E432"/>
    <mergeCell ref="F430:F432"/>
    <mergeCell ref="C450:C454"/>
    <mergeCell ref="D450:D454"/>
    <mergeCell ref="E450:E454"/>
    <mergeCell ref="F450:F454"/>
    <mergeCell ref="A439:B439"/>
    <mergeCell ref="C439:E439"/>
    <mergeCell ref="B484:C484"/>
    <mergeCell ref="D484:E484"/>
    <mergeCell ref="B486:C486"/>
    <mergeCell ref="D486:E486"/>
    <mergeCell ref="B487:C487"/>
    <mergeCell ref="D487:E487"/>
    <mergeCell ref="A497:F498"/>
    <mergeCell ref="A456:F456"/>
    <mergeCell ref="A457:B457"/>
    <mergeCell ref="C457:E457"/>
    <mergeCell ref="B485:C485"/>
    <mergeCell ref="D485:E485"/>
    <mergeCell ref="B478:C478"/>
    <mergeCell ref="D478:F478"/>
    <mergeCell ref="B481:C481"/>
    <mergeCell ref="D481:E481"/>
    <mergeCell ref="A474:F476"/>
    <mergeCell ref="A477:F477"/>
    <mergeCell ref="B482:C482"/>
    <mergeCell ref="D482:E482"/>
    <mergeCell ref="B480:C480"/>
    <mergeCell ref="D480:E480"/>
    <mergeCell ref="B483:C483"/>
    <mergeCell ref="D483:E483"/>
    <mergeCell ref="A500:A502"/>
    <mergeCell ref="B500:B502"/>
    <mergeCell ref="C500:C502"/>
    <mergeCell ref="D500:D502"/>
    <mergeCell ref="E500:E502"/>
    <mergeCell ref="A551:F551"/>
    <mergeCell ref="A552:B552"/>
    <mergeCell ref="C552:E552"/>
    <mergeCell ref="B573:B575"/>
    <mergeCell ref="C573:C575"/>
    <mergeCell ref="D573:D575"/>
    <mergeCell ref="A527:F527"/>
    <mergeCell ref="A528:B528"/>
    <mergeCell ref="F500:F502"/>
    <mergeCell ref="A516:F516"/>
    <mergeCell ref="A517:B517"/>
    <mergeCell ref="C517:E517"/>
    <mergeCell ref="A522:A524"/>
    <mergeCell ref="B522:B524"/>
    <mergeCell ref="C522:C524"/>
    <mergeCell ref="D522:D524"/>
    <mergeCell ref="E522:E524"/>
    <mergeCell ref="C528:E528"/>
    <mergeCell ref="A543:F543"/>
    <mergeCell ref="F523:F524"/>
    <mergeCell ref="E606:E608"/>
    <mergeCell ref="A646:A647"/>
    <mergeCell ref="B646:B647"/>
    <mergeCell ref="C646:C647"/>
    <mergeCell ref="D646:D647"/>
    <mergeCell ref="E646:E647"/>
    <mergeCell ref="F606:F608"/>
    <mergeCell ref="E573:E575"/>
    <mergeCell ref="F573:F575"/>
    <mergeCell ref="A588:F588"/>
    <mergeCell ref="A589:B589"/>
    <mergeCell ref="C589:E589"/>
    <mergeCell ref="A606:A608"/>
    <mergeCell ref="B606:B608"/>
    <mergeCell ref="C606:C608"/>
    <mergeCell ref="D606:D608"/>
    <mergeCell ref="B610:B611"/>
    <mergeCell ref="F610:F611"/>
    <mergeCell ref="A610:A611"/>
    <mergeCell ref="F646:F647"/>
    <mergeCell ref="A620:F620"/>
    <mergeCell ref="A623:B623"/>
    <mergeCell ref="C623:E623"/>
    <mergeCell ref="B751:C751"/>
    <mergeCell ref="D751:F751"/>
    <mergeCell ref="B752:C752"/>
    <mergeCell ref="D752:E752"/>
    <mergeCell ref="A544:A546"/>
    <mergeCell ref="B544:B546"/>
    <mergeCell ref="C544:C546"/>
    <mergeCell ref="D544:D546"/>
    <mergeCell ref="E544:E546"/>
    <mergeCell ref="F544:F546"/>
    <mergeCell ref="B727:F727"/>
    <mergeCell ref="A730:A731"/>
    <mergeCell ref="A733:A734"/>
    <mergeCell ref="B733:B734"/>
    <mergeCell ref="C733:C734"/>
    <mergeCell ref="D733:D734"/>
    <mergeCell ref="E733:E734"/>
    <mergeCell ref="F733:F734"/>
    <mergeCell ref="D728:D729"/>
    <mergeCell ref="E728:E729"/>
    <mergeCell ref="F728:F729"/>
    <mergeCell ref="C712:C713"/>
    <mergeCell ref="D712:D713"/>
    <mergeCell ref="E712:E713"/>
    <mergeCell ref="A750:F750"/>
    <mergeCell ref="A715:A716"/>
    <mergeCell ref="B715:B716"/>
    <mergeCell ref="C715:C716"/>
    <mergeCell ref="D715:D716"/>
    <mergeCell ref="B732:F732"/>
    <mergeCell ref="A728:A729"/>
    <mergeCell ref="B728:B729"/>
    <mergeCell ref="C728:C729"/>
    <mergeCell ref="B730:B731"/>
    <mergeCell ref="B735:B736"/>
    <mergeCell ref="C735:C736"/>
    <mergeCell ref="D735:D736"/>
    <mergeCell ref="E735:E736"/>
    <mergeCell ref="A740:B740"/>
    <mergeCell ref="C740:E740"/>
    <mergeCell ref="C730:C731"/>
    <mergeCell ref="D730:D731"/>
    <mergeCell ref="E730:E731"/>
    <mergeCell ref="F730:F731"/>
    <mergeCell ref="A737:A738"/>
    <mergeCell ref="B737:B738"/>
    <mergeCell ref="C737:C738"/>
    <mergeCell ref="D737:D738"/>
    <mergeCell ref="B719:B720"/>
    <mergeCell ref="C719:C720"/>
    <mergeCell ref="D719:D720"/>
    <mergeCell ref="E719:E720"/>
    <mergeCell ref="A747:F749"/>
    <mergeCell ref="E737:E738"/>
    <mergeCell ref="F737:F738"/>
    <mergeCell ref="F735:F736"/>
    <mergeCell ref="A735:A736"/>
    <mergeCell ref="B753:C753"/>
    <mergeCell ref="D753:E753"/>
    <mergeCell ref="B754:C754"/>
    <mergeCell ref="D754:E754"/>
    <mergeCell ref="B755:C755"/>
    <mergeCell ref="D755:E755"/>
    <mergeCell ref="B757:C757"/>
    <mergeCell ref="D757:E757"/>
    <mergeCell ref="B759:C759"/>
    <mergeCell ref="D759:E759"/>
    <mergeCell ref="B756:C756"/>
    <mergeCell ref="D756:E756"/>
    <mergeCell ref="A767:F769"/>
    <mergeCell ref="A770:F770"/>
    <mergeCell ref="B760:C760"/>
    <mergeCell ref="D760:E760"/>
    <mergeCell ref="B761:C761"/>
    <mergeCell ref="D761:E761"/>
    <mergeCell ref="B762:C762"/>
    <mergeCell ref="D762:E762"/>
    <mergeCell ref="B758:C758"/>
    <mergeCell ref="D758:E758"/>
    <mergeCell ref="B774:C774"/>
    <mergeCell ref="D774:E774"/>
    <mergeCell ref="B771:C771"/>
    <mergeCell ref="D771:F771"/>
    <mergeCell ref="B772:C772"/>
    <mergeCell ref="D772:E772"/>
    <mergeCell ref="B778:C778"/>
    <mergeCell ref="D778:E778"/>
    <mergeCell ref="B775:C775"/>
    <mergeCell ref="D775:E775"/>
    <mergeCell ref="B776:C776"/>
    <mergeCell ref="D776:E776"/>
    <mergeCell ref="B777:C777"/>
    <mergeCell ref="D777:E777"/>
    <mergeCell ref="B773:C773"/>
    <mergeCell ref="D773:E773"/>
  </mergeCells>
  <pageMargins left="0.7" right="0.25" top="0.75" bottom="0.75" header="0.3" footer="0.3"/>
  <pageSetup paperSize="9" orientation="portrait" verticalDpi="4294967294" r:id="rId1"/>
  <headerFooter>
    <oddFooter xml:space="preserve">&amp;L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H131"/>
  <sheetViews>
    <sheetView zoomScale="115" zoomScaleNormal="115" workbookViewId="0">
      <selection activeCell="E1" sqref="E1"/>
    </sheetView>
  </sheetViews>
  <sheetFormatPr defaultColWidth="9.140625" defaultRowHeight="11.25" x14ac:dyDescent="0.2"/>
  <cols>
    <col min="1" max="1" width="3.28515625" style="69" customWidth="1"/>
    <col min="2" max="2" width="58" style="70" customWidth="1"/>
    <col min="3" max="3" width="4.85546875" style="69" customWidth="1"/>
    <col min="4" max="4" width="6.7109375" style="69" customWidth="1"/>
    <col min="5" max="5" width="11.28515625" style="71" customWidth="1"/>
    <col min="6" max="6" width="14.85546875" style="72" customWidth="1"/>
    <col min="7" max="7" width="10.42578125" style="1" customWidth="1"/>
    <col min="8" max="8" width="12.7109375" style="1" bestFit="1" customWidth="1"/>
    <col min="9" max="9" width="13" style="1" customWidth="1"/>
    <col min="10" max="256" width="9.140625" style="1"/>
    <col min="257" max="257" width="3.28515625" style="1" customWidth="1"/>
    <col min="258" max="258" width="58" style="1" customWidth="1"/>
    <col min="259" max="259" width="4.85546875" style="1" customWidth="1"/>
    <col min="260" max="260" width="6.7109375" style="1" customWidth="1"/>
    <col min="261" max="261" width="11.28515625" style="1" customWidth="1"/>
    <col min="262" max="262" width="14.85546875" style="1" customWidth="1"/>
    <col min="263" max="263" width="10.42578125" style="1" customWidth="1"/>
    <col min="264" max="264" width="12.7109375" style="1" bestFit="1" customWidth="1"/>
    <col min="265" max="265" width="13" style="1" customWidth="1"/>
    <col min="266" max="512" width="9.140625" style="1"/>
    <col min="513" max="513" width="3.28515625" style="1" customWidth="1"/>
    <col min="514" max="514" width="58" style="1" customWidth="1"/>
    <col min="515" max="515" width="4.85546875" style="1" customWidth="1"/>
    <col min="516" max="516" width="6.7109375" style="1" customWidth="1"/>
    <col min="517" max="517" width="11.28515625" style="1" customWidth="1"/>
    <col min="518" max="518" width="14.85546875" style="1" customWidth="1"/>
    <col min="519" max="519" width="10.42578125" style="1" customWidth="1"/>
    <col min="520" max="520" width="12.7109375" style="1" bestFit="1" customWidth="1"/>
    <col min="521" max="521" width="13" style="1" customWidth="1"/>
    <col min="522" max="768" width="9.140625" style="1"/>
    <col min="769" max="769" width="3.28515625" style="1" customWidth="1"/>
    <col min="770" max="770" width="58" style="1" customWidth="1"/>
    <col min="771" max="771" width="4.85546875" style="1" customWidth="1"/>
    <col min="772" max="772" width="6.7109375" style="1" customWidth="1"/>
    <col min="773" max="773" width="11.28515625" style="1" customWidth="1"/>
    <col min="774" max="774" width="14.85546875" style="1" customWidth="1"/>
    <col min="775" max="775" width="10.42578125" style="1" customWidth="1"/>
    <col min="776" max="776" width="12.7109375" style="1" bestFit="1" customWidth="1"/>
    <col min="777" max="777" width="13" style="1" customWidth="1"/>
    <col min="778" max="1024" width="9.140625" style="1"/>
    <col min="1025" max="1025" width="3.28515625" style="1" customWidth="1"/>
    <col min="1026" max="1026" width="58" style="1" customWidth="1"/>
    <col min="1027" max="1027" width="4.85546875" style="1" customWidth="1"/>
    <col min="1028" max="1028" width="6.7109375" style="1" customWidth="1"/>
    <col min="1029" max="1029" width="11.28515625" style="1" customWidth="1"/>
    <col min="1030" max="1030" width="14.85546875" style="1" customWidth="1"/>
    <col min="1031" max="1031" width="10.42578125" style="1" customWidth="1"/>
    <col min="1032" max="1032" width="12.7109375" style="1" bestFit="1" customWidth="1"/>
    <col min="1033" max="1033" width="13" style="1" customWidth="1"/>
    <col min="1034" max="1280" width="9.140625" style="1"/>
    <col min="1281" max="1281" width="3.28515625" style="1" customWidth="1"/>
    <col min="1282" max="1282" width="58" style="1" customWidth="1"/>
    <col min="1283" max="1283" width="4.85546875" style="1" customWidth="1"/>
    <col min="1284" max="1284" width="6.7109375" style="1" customWidth="1"/>
    <col min="1285" max="1285" width="11.28515625" style="1" customWidth="1"/>
    <col min="1286" max="1286" width="14.85546875" style="1" customWidth="1"/>
    <col min="1287" max="1287" width="10.42578125" style="1" customWidth="1"/>
    <col min="1288" max="1288" width="12.7109375" style="1" bestFit="1" customWidth="1"/>
    <col min="1289" max="1289" width="13" style="1" customWidth="1"/>
    <col min="1290" max="1536" width="9.140625" style="1"/>
    <col min="1537" max="1537" width="3.28515625" style="1" customWidth="1"/>
    <col min="1538" max="1538" width="58" style="1" customWidth="1"/>
    <col min="1539" max="1539" width="4.85546875" style="1" customWidth="1"/>
    <col min="1540" max="1540" width="6.7109375" style="1" customWidth="1"/>
    <col min="1541" max="1541" width="11.28515625" style="1" customWidth="1"/>
    <col min="1542" max="1542" width="14.85546875" style="1" customWidth="1"/>
    <col min="1543" max="1543" width="10.42578125" style="1" customWidth="1"/>
    <col min="1544" max="1544" width="12.7109375" style="1" bestFit="1" customWidth="1"/>
    <col min="1545" max="1545" width="13" style="1" customWidth="1"/>
    <col min="1546" max="1792" width="9.140625" style="1"/>
    <col min="1793" max="1793" width="3.28515625" style="1" customWidth="1"/>
    <col min="1794" max="1794" width="58" style="1" customWidth="1"/>
    <col min="1795" max="1795" width="4.85546875" style="1" customWidth="1"/>
    <col min="1796" max="1796" width="6.7109375" style="1" customWidth="1"/>
    <col min="1797" max="1797" width="11.28515625" style="1" customWidth="1"/>
    <col min="1798" max="1798" width="14.85546875" style="1" customWidth="1"/>
    <col min="1799" max="1799" width="10.42578125" style="1" customWidth="1"/>
    <col min="1800" max="1800" width="12.7109375" style="1" bestFit="1" customWidth="1"/>
    <col min="1801" max="1801" width="13" style="1" customWidth="1"/>
    <col min="1802" max="2048" width="9.140625" style="1"/>
    <col min="2049" max="2049" width="3.28515625" style="1" customWidth="1"/>
    <col min="2050" max="2050" width="58" style="1" customWidth="1"/>
    <col min="2051" max="2051" width="4.85546875" style="1" customWidth="1"/>
    <col min="2052" max="2052" width="6.7109375" style="1" customWidth="1"/>
    <col min="2053" max="2053" width="11.28515625" style="1" customWidth="1"/>
    <col min="2054" max="2054" width="14.85546875" style="1" customWidth="1"/>
    <col min="2055" max="2055" width="10.42578125" style="1" customWidth="1"/>
    <col min="2056" max="2056" width="12.7109375" style="1" bestFit="1" customWidth="1"/>
    <col min="2057" max="2057" width="13" style="1" customWidth="1"/>
    <col min="2058" max="2304" width="9.140625" style="1"/>
    <col min="2305" max="2305" width="3.28515625" style="1" customWidth="1"/>
    <col min="2306" max="2306" width="58" style="1" customWidth="1"/>
    <col min="2307" max="2307" width="4.85546875" style="1" customWidth="1"/>
    <col min="2308" max="2308" width="6.7109375" style="1" customWidth="1"/>
    <col min="2309" max="2309" width="11.28515625" style="1" customWidth="1"/>
    <col min="2310" max="2310" width="14.85546875" style="1" customWidth="1"/>
    <col min="2311" max="2311" width="10.42578125" style="1" customWidth="1"/>
    <col min="2312" max="2312" width="12.7109375" style="1" bestFit="1" customWidth="1"/>
    <col min="2313" max="2313" width="13" style="1" customWidth="1"/>
    <col min="2314" max="2560" width="9.140625" style="1"/>
    <col min="2561" max="2561" width="3.28515625" style="1" customWidth="1"/>
    <col min="2562" max="2562" width="58" style="1" customWidth="1"/>
    <col min="2563" max="2563" width="4.85546875" style="1" customWidth="1"/>
    <col min="2564" max="2564" width="6.7109375" style="1" customWidth="1"/>
    <col min="2565" max="2565" width="11.28515625" style="1" customWidth="1"/>
    <col min="2566" max="2566" width="14.85546875" style="1" customWidth="1"/>
    <col min="2567" max="2567" width="10.42578125" style="1" customWidth="1"/>
    <col min="2568" max="2568" width="12.7109375" style="1" bestFit="1" customWidth="1"/>
    <col min="2569" max="2569" width="13" style="1" customWidth="1"/>
    <col min="2570" max="2816" width="9.140625" style="1"/>
    <col min="2817" max="2817" width="3.28515625" style="1" customWidth="1"/>
    <col min="2818" max="2818" width="58" style="1" customWidth="1"/>
    <col min="2819" max="2819" width="4.85546875" style="1" customWidth="1"/>
    <col min="2820" max="2820" width="6.7109375" style="1" customWidth="1"/>
    <col min="2821" max="2821" width="11.28515625" style="1" customWidth="1"/>
    <col min="2822" max="2822" width="14.85546875" style="1" customWidth="1"/>
    <col min="2823" max="2823" width="10.42578125" style="1" customWidth="1"/>
    <col min="2824" max="2824" width="12.7109375" style="1" bestFit="1" customWidth="1"/>
    <col min="2825" max="2825" width="13" style="1" customWidth="1"/>
    <col min="2826" max="3072" width="9.140625" style="1"/>
    <col min="3073" max="3073" width="3.28515625" style="1" customWidth="1"/>
    <col min="3074" max="3074" width="58" style="1" customWidth="1"/>
    <col min="3075" max="3075" width="4.85546875" style="1" customWidth="1"/>
    <col min="3076" max="3076" width="6.7109375" style="1" customWidth="1"/>
    <col min="3077" max="3077" width="11.28515625" style="1" customWidth="1"/>
    <col min="3078" max="3078" width="14.85546875" style="1" customWidth="1"/>
    <col min="3079" max="3079" width="10.42578125" style="1" customWidth="1"/>
    <col min="3080" max="3080" width="12.7109375" style="1" bestFit="1" customWidth="1"/>
    <col min="3081" max="3081" width="13" style="1" customWidth="1"/>
    <col min="3082" max="3328" width="9.140625" style="1"/>
    <col min="3329" max="3329" width="3.28515625" style="1" customWidth="1"/>
    <col min="3330" max="3330" width="58" style="1" customWidth="1"/>
    <col min="3331" max="3331" width="4.85546875" style="1" customWidth="1"/>
    <col min="3332" max="3332" width="6.7109375" style="1" customWidth="1"/>
    <col min="3333" max="3333" width="11.28515625" style="1" customWidth="1"/>
    <col min="3334" max="3334" width="14.85546875" style="1" customWidth="1"/>
    <col min="3335" max="3335" width="10.42578125" style="1" customWidth="1"/>
    <col min="3336" max="3336" width="12.7109375" style="1" bestFit="1" customWidth="1"/>
    <col min="3337" max="3337" width="13" style="1" customWidth="1"/>
    <col min="3338" max="3584" width="9.140625" style="1"/>
    <col min="3585" max="3585" width="3.28515625" style="1" customWidth="1"/>
    <col min="3586" max="3586" width="58" style="1" customWidth="1"/>
    <col min="3587" max="3587" width="4.85546875" style="1" customWidth="1"/>
    <col min="3588" max="3588" width="6.7109375" style="1" customWidth="1"/>
    <col min="3589" max="3589" width="11.28515625" style="1" customWidth="1"/>
    <col min="3590" max="3590" width="14.85546875" style="1" customWidth="1"/>
    <col min="3591" max="3591" width="10.42578125" style="1" customWidth="1"/>
    <col min="3592" max="3592" width="12.7109375" style="1" bestFit="1" customWidth="1"/>
    <col min="3593" max="3593" width="13" style="1" customWidth="1"/>
    <col min="3594" max="3840" width="9.140625" style="1"/>
    <col min="3841" max="3841" width="3.28515625" style="1" customWidth="1"/>
    <col min="3842" max="3842" width="58" style="1" customWidth="1"/>
    <col min="3843" max="3843" width="4.85546875" style="1" customWidth="1"/>
    <col min="3844" max="3844" width="6.7109375" style="1" customWidth="1"/>
    <col min="3845" max="3845" width="11.28515625" style="1" customWidth="1"/>
    <col min="3846" max="3846" width="14.85546875" style="1" customWidth="1"/>
    <col min="3847" max="3847" width="10.42578125" style="1" customWidth="1"/>
    <col min="3848" max="3848" width="12.7109375" style="1" bestFit="1" customWidth="1"/>
    <col min="3849" max="3849" width="13" style="1" customWidth="1"/>
    <col min="3850" max="4096" width="9.140625" style="1"/>
    <col min="4097" max="4097" width="3.28515625" style="1" customWidth="1"/>
    <col min="4098" max="4098" width="58" style="1" customWidth="1"/>
    <col min="4099" max="4099" width="4.85546875" style="1" customWidth="1"/>
    <col min="4100" max="4100" width="6.7109375" style="1" customWidth="1"/>
    <col min="4101" max="4101" width="11.28515625" style="1" customWidth="1"/>
    <col min="4102" max="4102" width="14.85546875" style="1" customWidth="1"/>
    <col min="4103" max="4103" width="10.42578125" style="1" customWidth="1"/>
    <col min="4104" max="4104" width="12.7109375" style="1" bestFit="1" customWidth="1"/>
    <col min="4105" max="4105" width="13" style="1" customWidth="1"/>
    <col min="4106" max="4352" width="9.140625" style="1"/>
    <col min="4353" max="4353" width="3.28515625" style="1" customWidth="1"/>
    <col min="4354" max="4354" width="58" style="1" customWidth="1"/>
    <col min="4355" max="4355" width="4.85546875" style="1" customWidth="1"/>
    <col min="4356" max="4356" width="6.7109375" style="1" customWidth="1"/>
    <col min="4357" max="4357" width="11.28515625" style="1" customWidth="1"/>
    <col min="4358" max="4358" width="14.85546875" style="1" customWidth="1"/>
    <col min="4359" max="4359" width="10.42578125" style="1" customWidth="1"/>
    <col min="4360" max="4360" width="12.7109375" style="1" bestFit="1" customWidth="1"/>
    <col min="4361" max="4361" width="13" style="1" customWidth="1"/>
    <col min="4362" max="4608" width="9.140625" style="1"/>
    <col min="4609" max="4609" width="3.28515625" style="1" customWidth="1"/>
    <col min="4610" max="4610" width="58" style="1" customWidth="1"/>
    <col min="4611" max="4611" width="4.85546875" style="1" customWidth="1"/>
    <col min="4612" max="4612" width="6.7109375" style="1" customWidth="1"/>
    <col min="4613" max="4613" width="11.28515625" style="1" customWidth="1"/>
    <col min="4614" max="4614" width="14.85546875" style="1" customWidth="1"/>
    <col min="4615" max="4615" width="10.42578125" style="1" customWidth="1"/>
    <col min="4616" max="4616" width="12.7109375" style="1" bestFit="1" customWidth="1"/>
    <col min="4617" max="4617" width="13" style="1" customWidth="1"/>
    <col min="4618" max="4864" width="9.140625" style="1"/>
    <col min="4865" max="4865" width="3.28515625" style="1" customWidth="1"/>
    <col min="4866" max="4866" width="58" style="1" customWidth="1"/>
    <col min="4867" max="4867" width="4.85546875" style="1" customWidth="1"/>
    <col min="4868" max="4868" width="6.7109375" style="1" customWidth="1"/>
    <col min="4869" max="4869" width="11.28515625" style="1" customWidth="1"/>
    <col min="4870" max="4870" width="14.85546875" style="1" customWidth="1"/>
    <col min="4871" max="4871" width="10.42578125" style="1" customWidth="1"/>
    <col min="4872" max="4872" width="12.7109375" style="1" bestFit="1" customWidth="1"/>
    <col min="4873" max="4873" width="13" style="1" customWidth="1"/>
    <col min="4874" max="5120" width="9.140625" style="1"/>
    <col min="5121" max="5121" width="3.28515625" style="1" customWidth="1"/>
    <col min="5122" max="5122" width="58" style="1" customWidth="1"/>
    <col min="5123" max="5123" width="4.85546875" style="1" customWidth="1"/>
    <col min="5124" max="5124" width="6.7109375" style="1" customWidth="1"/>
    <col min="5125" max="5125" width="11.28515625" style="1" customWidth="1"/>
    <col min="5126" max="5126" width="14.85546875" style="1" customWidth="1"/>
    <col min="5127" max="5127" width="10.42578125" style="1" customWidth="1"/>
    <col min="5128" max="5128" width="12.7109375" style="1" bestFit="1" customWidth="1"/>
    <col min="5129" max="5129" width="13" style="1" customWidth="1"/>
    <col min="5130" max="5376" width="9.140625" style="1"/>
    <col min="5377" max="5377" width="3.28515625" style="1" customWidth="1"/>
    <col min="5378" max="5378" width="58" style="1" customWidth="1"/>
    <col min="5379" max="5379" width="4.85546875" style="1" customWidth="1"/>
    <col min="5380" max="5380" width="6.7109375" style="1" customWidth="1"/>
    <col min="5381" max="5381" width="11.28515625" style="1" customWidth="1"/>
    <col min="5382" max="5382" width="14.85546875" style="1" customWidth="1"/>
    <col min="5383" max="5383" width="10.42578125" style="1" customWidth="1"/>
    <col min="5384" max="5384" width="12.7109375" style="1" bestFit="1" customWidth="1"/>
    <col min="5385" max="5385" width="13" style="1" customWidth="1"/>
    <col min="5386" max="5632" width="9.140625" style="1"/>
    <col min="5633" max="5633" width="3.28515625" style="1" customWidth="1"/>
    <col min="5634" max="5634" width="58" style="1" customWidth="1"/>
    <col min="5635" max="5635" width="4.85546875" style="1" customWidth="1"/>
    <col min="5636" max="5636" width="6.7109375" style="1" customWidth="1"/>
    <col min="5637" max="5637" width="11.28515625" style="1" customWidth="1"/>
    <col min="5638" max="5638" width="14.85546875" style="1" customWidth="1"/>
    <col min="5639" max="5639" width="10.42578125" style="1" customWidth="1"/>
    <col min="5640" max="5640" width="12.7109375" style="1" bestFit="1" customWidth="1"/>
    <col min="5641" max="5641" width="13" style="1" customWidth="1"/>
    <col min="5642" max="5888" width="9.140625" style="1"/>
    <col min="5889" max="5889" width="3.28515625" style="1" customWidth="1"/>
    <col min="5890" max="5890" width="58" style="1" customWidth="1"/>
    <col min="5891" max="5891" width="4.85546875" style="1" customWidth="1"/>
    <col min="5892" max="5892" width="6.7109375" style="1" customWidth="1"/>
    <col min="5893" max="5893" width="11.28515625" style="1" customWidth="1"/>
    <col min="5894" max="5894" width="14.85546875" style="1" customWidth="1"/>
    <col min="5895" max="5895" width="10.42578125" style="1" customWidth="1"/>
    <col min="5896" max="5896" width="12.7109375" style="1" bestFit="1" customWidth="1"/>
    <col min="5897" max="5897" width="13" style="1" customWidth="1"/>
    <col min="5898" max="6144" width="9.140625" style="1"/>
    <col min="6145" max="6145" width="3.28515625" style="1" customWidth="1"/>
    <col min="6146" max="6146" width="58" style="1" customWidth="1"/>
    <col min="6147" max="6147" width="4.85546875" style="1" customWidth="1"/>
    <col min="6148" max="6148" width="6.7109375" style="1" customWidth="1"/>
    <col min="6149" max="6149" width="11.28515625" style="1" customWidth="1"/>
    <col min="6150" max="6150" width="14.85546875" style="1" customWidth="1"/>
    <col min="6151" max="6151" width="10.42578125" style="1" customWidth="1"/>
    <col min="6152" max="6152" width="12.7109375" style="1" bestFit="1" customWidth="1"/>
    <col min="6153" max="6153" width="13" style="1" customWidth="1"/>
    <col min="6154" max="6400" width="9.140625" style="1"/>
    <col min="6401" max="6401" width="3.28515625" style="1" customWidth="1"/>
    <col min="6402" max="6402" width="58" style="1" customWidth="1"/>
    <col min="6403" max="6403" width="4.85546875" style="1" customWidth="1"/>
    <col min="6404" max="6404" width="6.7109375" style="1" customWidth="1"/>
    <col min="6405" max="6405" width="11.28515625" style="1" customWidth="1"/>
    <col min="6406" max="6406" width="14.85546875" style="1" customWidth="1"/>
    <col min="6407" max="6407" width="10.42578125" style="1" customWidth="1"/>
    <col min="6408" max="6408" width="12.7109375" style="1" bestFit="1" customWidth="1"/>
    <col min="6409" max="6409" width="13" style="1" customWidth="1"/>
    <col min="6410" max="6656" width="9.140625" style="1"/>
    <col min="6657" max="6657" width="3.28515625" style="1" customWidth="1"/>
    <col min="6658" max="6658" width="58" style="1" customWidth="1"/>
    <col min="6659" max="6659" width="4.85546875" style="1" customWidth="1"/>
    <col min="6660" max="6660" width="6.7109375" style="1" customWidth="1"/>
    <col min="6661" max="6661" width="11.28515625" style="1" customWidth="1"/>
    <col min="6662" max="6662" width="14.85546875" style="1" customWidth="1"/>
    <col min="6663" max="6663" width="10.42578125" style="1" customWidth="1"/>
    <col min="6664" max="6664" width="12.7109375" style="1" bestFit="1" customWidth="1"/>
    <col min="6665" max="6665" width="13" style="1" customWidth="1"/>
    <col min="6666" max="6912" width="9.140625" style="1"/>
    <col min="6913" max="6913" width="3.28515625" style="1" customWidth="1"/>
    <col min="6914" max="6914" width="58" style="1" customWidth="1"/>
    <col min="6915" max="6915" width="4.85546875" style="1" customWidth="1"/>
    <col min="6916" max="6916" width="6.7109375" style="1" customWidth="1"/>
    <col min="6917" max="6917" width="11.28515625" style="1" customWidth="1"/>
    <col min="6918" max="6918" width="14.85546875" style="1" customWidth="1"/>
    <col min="6919" max="6919" width="10.42578125" style="1" customWidth="1"/>
    <col min="6920" max="6920" width="12.7109375" style="1" bestFit="1" customWidth="1"/>
    <col min="6921" max="6921" width="13" style="1" customWidth="1"/>
    <col min="6922" max="7168" width="9.140625" style="1"/>
    <col min="7169" max="7169" width="3.28515625" style="1" customWidth="1"/>
    <col min="7170" max="7170" width="58" style="1" customWidth="1"/>
    <col min="7171" max="7171" width="4.85546875" style="1" customWidth="1"/>
    <col min="7172" max="7172" width="6.7109375" style="1" customWidth="1"/>
    <col min="7173" max="7173" width="11.28515625" style="1" customWidth="1"/>
    <col min="7174" max="7174" width="14.85546875" style="1" customWidth="1"/>
    <col min="7175" max="7175" width="10.42578125" style="1" customWidth="1"/>
    <col min="7176" max="7176" width="12.7109375" style="1" bestFit="1" customWidth="1"/>
    <col min="7177" max="7177" width="13" style="1" customWidth="1"/>
    <col min="7178" max="7424" width="9.140625" style="1"/>
    <col min="7425" max="7425" width="3.28515625" style="1" customWidth="1"/>
    <col min="7426" max="7426" width="58" style="1" customWidth="1"/>
    <col min="7427" max="7427" width="4.85546875" style="1" customWidth="1"/>
    <col min="7428" max="7428" width="6.7109375" style="1" customWidth="1"/>
    <col min="7429" max="7429" width="11.28515625" style="1" customWidth="1"/>
    <col min="7430" max="7430" width="14.85546875" style="1" customWidth="1"/>
    <col min="7431" max="7431" width="10.42578125" style="1" customWidth="1"/>
    <col min="7432" max="7432" width="12.7109375" style="1" bestFit="1" customWidth="1"/>
    <col min="7433" max="7433" width="13" style="1" customWidth="1"/>
    <col min="7434" max="7680" width="9.140625" style="1"/>
    <col min="7681" max="7681" width="3.28515625" style="1" customWidth="1"/>
    <col min="7682" max="7682" width="58" style="1" customWidth="1"/>
    <col min="7683" max="7683" width="4.85546875" style="1" customWidth="1"/>
    <col min="7684" max="7684" width="6.7109375" style="1" customWidth="1"/>
    <col min="7685" max="7685" width="11.28515625" style="1" customWidth="1"/>
    <col min="7686" max="7686" width="14.85546875" style="1" customWidth="1"/>
    <col min="7687" max="7687" width="10.42578125" style="1" customWidth="1"/>
    <col min="7688" max="7688" width="12.7109375" style="1" bestFit="1" customWidth="1"/>
    <col min="7689" max="7689" width="13" style="1" customWidth="1"/>
    <col min="7690" max="7936" width="9.140625" style="1"/>
    <col min="7937" max="7937" width="3.28515625" style="1" customWidth="1"/>
    <col min="7938" max="7938" width="58" style="1" customWidth="1"/>
    <col min="7939" max="7939" width="4.85546875" style="1" customWidth="1"/>
    <col min="7940" max="7940" width="6.7109375" style="1" customWidth="1"/>
    <col min="7941" max="7941" width="11.28515625" style="1" customWidth="1"/>
    <col min="7942" max="7942" width="14.85546875" style="1" customWidth="1"/>
    <col min="7943" max="7943" width="10.42578125" style="1" customWidth="1"/>
    <col min="7944" max="7944" width="12.7109375" style="1" bestFit="1" customWidth="1"/>
    <col min="7945" max="7945" width="13" style="1" customWidth="1"/>
    <col min="7946" max="8192" width="9.140625" style="1"/>
    <col min="8193" max="8193" width="3.28515625" style="1" customWidth="1"/>
    <col min="8194" max="8194" width="58" style="1" customWidth="1"/>
    <col min="8195" max="8195" width="4.85546875" style="1" customWidth="1"/>
    <col min="8196" max="8196" width="6.7109375" style="1" customWidth="1"/>
    <col min="8197" max="8197" width="11.28515625" style="1" customWidth="1"/>
    <col min="8198" max="8198" width="14.85546875" style="1" customWidth="1"/>
    <col min="8199" max="8199" width="10.42578125" style="1" customWidth="1"/>
    <col min="8200" max="8200" width="12.7109375" style="1" bestFit="1" customWidth="1"/>
    <col min="8201" max="8201" width="13" style="1" customWidth="1"/>
    <col min="8202" max="8448" width="9.140625" style="1"/>
    <col min="8449" max="8449" width="3.28515625" style="1" customWidth="1"/>
    <col min="8450" max="8450" width="58" style="1" customWidth="1"/>
    <col min="8451" max="8451" width="4.85546875" style="1" customWidth="1"/>
    <col min="8452" max="8452" width="6.7109375" style="1" customWidth="1"/>
    <col min="8453" max="8453" width="11.28515625" style="1" customWidth="1"/>
    <col min="8454" max="8454" width="14.85546875" style="1" customWidth="1"/>
    <col min="8455" max="8455" width="10.42578125" style="1" customWidth="1"/>
    <col min="8456" max="8456" width="12.7109375" style="1" bestFit="1" customWidth="1"/>
    <col min="8457" max="8457" width="13" style="1" customWidth="1"/>
    <col min="8458" max="8704" width="9.140625" style="1"/>
    <col min="8705" max="8705" width="3.28515625" style="1" customWidth="1"/>
    <col min="8706" max="8706" width="58" style="1" customWidth="1"/>
    <col min="8707" max="8707" width="4.85546875" style="1" customWidth="1"/>
    <col min="8708" max="8708" width="6.7109375" style="1" customWidth="1"/>
    <col min="8709" max="8709" width="11.28515625" style="1" customWidth="1"/>
    <col min="8710" max="8710" width="14.85546875" style="1" customWidth="1"/>
    <col min="8711" max="8711" width="10.42578125" style="1" customWidth="1"/>
    <col min="8712" max="8712" width="12.7109375" style="1" bestFit="1" customWidth="1"/>
    <col min="8713" max="8713" width="13" style="1" customWidth="1"/>
    <col min="8714" max="8960" width="9.140625" style="1"/>
    <col min="8961" max="8961" width="3.28515625" style="1" customWidth="1"/>
    <col min="8962" max="8962" width="58" style="1" customWidth="1"/>
    <col min="8963" max="8963" width="4.85546875" style="1" customWidth="1"/>
    <col min="8964" max="8964" width="6.7109375" style="1" customWidth="1"/>
    <col min="8965" max="8965" width="11.28515625" style="1" customWidth="1"/>
    <col min="8966" max="8966" width="14.85546875" style="1" customWidth="1"/>
    <col min="8967" max="8967" width="10.42578125" style="1" customWidth="1"/>
    <col min="8968" max="8968" width="12.7109375" style="1" bestFit="1" customWidth="1"/>
    <col min="8969" max="8969" width="13" style="1" customWidth="1"/>
    <col min="8970" max="9216" width="9.140625" style="1"/>
    <col min="9217" max="9217" width="3.28515625" style="1" customWidth="1"/>
    <col min="9218" max="9218" width="58" style="1" customWidth="1"/>
    <col min="9219" max="9219" width="4.85546875" style="1" customWidth="1"/>
    <col min="9220" max="9220" width="6.7109375" style="1" customWidth="1"/>
    <col min="9221" max="9221" width="11.28515625" style="1" customWidth="1"/>
    <col min="9222" max="9222" width="14.85546875" style="1" customWidth="1"/>
    <col min="9223" max="9223" width="10.42578125" style="1" customWidth="1"/>
    <col min="9224" max="9224" width="12.7109375" style="1" bestFit="1" customWidth="1"/>
    <col min="9225" max="9225" width="13" style="1" customWidth="1"/>
    <col min="9226" max="9472" width="9.140625" style="1"/>
    <col min="9473" max="9473" width="3.28515625" style="1" customWidth="1"/>
    <col min="9474" max="9474" width="58" style="1" customWidth="1"/>
    <col min="9475" max="9475" width="4.85546875" style="1" customWidth="1"/>
    <col min="9476" max="9476" width="6.7109375" style="1" customWidth="1"/>
    <col min="9477" max="9477" width="11.28515625" style="1" customWidth="1"/>
    <col min="9478" max="9478" width="14.85546875" style="1" customWidth="1"/>
    <col min="9479" max="9479" width="10.42578125" style="1" customWidth="1"/>
    <col min="9480" max="9480" width="12.7109375" style="1" bestFit="1" customWidth="1"/>
    <col min="9481" max="9481" width="13" style="1" customWidth="1"/>
    <col min="9482" max="9728" width="9.140625" style="1"/>
    <col min="9729" max="9729" width="3.28515625" style="1" customWidth="1"/>
    <col min="9730" max="9730" width="58" style="1" customWidth="1"/>
    <col min="9731" max="9731" width="4.85546875" style="1" customWidth="1"/>
    <col min="9732" max="9732" width="6.7109375" style="1" customWidth="1"/>
    <col min="9733" max="9733" width="11.28515625" style="1" customWidth="1"/>
    <col min="9734" max="9734" width="14.85546875" style="1" customWidth="1"/>
    <col min="9735" max="9735" width="10.42578125" style="1" customWidth="1"/>
    <col min="9736" max="9736" width="12.7109375" style="1" bestFit="1" customWidth="1"/>
    <col min="9737" max="9737" width="13" style="1" customWidth="1"/>
    <col min="9738" max="9984" width="9.140625" style="1"/>
    <col min="9985" max="9985" width="3.28515625" style="1" customWidth="1"/>
    <col min="9986" max="9986" width="58" style="1" customWidth="1"/>
    <col min="9987" max="9987" width="4.85546875" style="1" customWidth="1"/>
    <col min="9988" max="9988" width="6.7109375" style="1" customWidth="1"/>
    <col min="9989" max="9989" width="11.28515625" style="1" customWidth="1"/>
    <col min="9990" max="9990" width="14.85546875" style="1" customWidth="1"/>
    <col min="9991" max="9991" width="10.42578125" style="1" customWidth="1"/>
    <col min="9992" max="9992" width="12.7109375" style="1" bestFit="1" customWidth="1"/>
    <col min="9993" max="9993" width="13" style="1" customWidth="1"/>
    <col min="9994" max="10240" width="9.140625" style="1"/>
    <col min="10241" max="10241" width="3.28515625" style="1" customWidth="1"/>
    <col min="10242" max="10242" width="58" style="1" customWidth="1"/>
    <col min="10243" max="10243" width="4.85546875" style="1" customWidth="1"/>
    <col min="10244" max="10244" width="6.7109375" style="1" customWidth="1"/>
    <col min="10245" max="10245" width="11.28515625" style="1" customWidth="1"/>
    <col min="10246" max="10246" width="14.85546875" style="1" customWidth="1"/>
    <col min="10247" max="10247" width="10.42578125" style="1" customWidth="1"/>
    <col min="10248" max="10248" width="12.7109375" style="1" bestFit="1" customWidth="1"/>
    <col min="10249" max="10249" width="13" style="1" customWidth="1"/>
    <col min="10250" max="10496" width="9.140625" style="1"/>
    <col min="10497" max="10497" width="3.28515625" style="1" customWidth="1"/>
    <col min="10498" max="10498" width="58" style="1" customWidth="1"/>
    <col min="10499" max="10499" width="4.85546875" style="1" customWidth="1"/>
    <col min="10500" max="10500" width="6.7109375" style="1" customWidth="1"/>
    <col min="10501" max="10501" width="11.28515625" style="1" customWidth="1"/>
    <col min="10502" max="10502" width="14.85546875" style="1" customWidth="1"/>
    <col min="10503" max="10503" width="10.42578125" style="1" customWidth="1"/>
    <col min="10504" max="10504" width="12.7109375" style="1" bestFit="1" customWidth="1"/>
    <col min="10505" max="10505" width="13" style="1" customWidth="1"/>
    <col min="10506" max="10752" width="9.140625" style="1"/>
    <col min="10753" max="10753" width="3.28515625" style="1" customWidth="1"/>
    <col min="10754" max="10754" width="58" style="1" customWidth="1"/>
    <col min="10755" max="10755" width="4.85546875" style="1" customWidth="1"/>
    <col min="10756" max="10756" width="6.7109375" style="1" customWidth="1"/>
    <col min="10757" max="10757" width="11.28515625" style="1" customWidth="1"/>
    <col min="10758" max="10758" width="14.85546875" style="1" customWidth="1"/>
    <col min="10759" max="10759" width="10.42578125" style="1" customWidth="1"/>
    <col min="10760" max="10760" width="12.7109375" style="1" bestFit="1" customWidth="1"/>
    <col min="10761" max="10761" width="13" style="1" customWidth="1"/>
    <col min="10762" max="11008" width="9.140625" style="1"/>
    <col min="11009" max="11009" width="3.28515625" style="1" customWidth="1"/>
    <col min="11010" max="11010" width="58" style="1" customWidth="1"/>
    <col min="11011" max="11011" width="4.85546875" style="1" customWidth="1"/>
    <col min="11012" max="11012" width="6.7109375" style="1" customWidth="1"/>
    <col min="11013" max="11013" width="11.28515625" style="1" customWidth="1"/>
    <col min="11014" max="11014" width="14.85546875" style="1" customWidth="1"/>
    <col min="11015" max="11015" width="10.42578125" style="1" customWidth="1"/>
    <col min="11016" max="11016" width="12.7109375" style="1" bestFit="1" customWidth="1"/>
    <col min="11017" max="11017" width="13" style="1" customWidth="1"/>
    <col min="11018" max="11264" width="9.140625" style="1"/>
    <col min="11265" max="11265" width="3.28515625" style="1" customWidth="1"/>
    <col min="11266" max="11266" width="58" style="1" customWidth="1"/>
    <col min="11267" max="11267" width="4.85546875" style="1" customWidth="1"/>
    <col min="11268" max="11268" width="6.7109375" style="1" customWidth="1"/>
    <col min="11269" max="11269" width="11.28515625" style="1" customWidth="1"/>
    <col min="11270" max="11270" width="14.85546875" style="1" customWidth="1"/>
    <col min="11271" max="11271" width="10.42578125" style="1" customWidth="1"/>
    <col min="11272" max="11272" width="12.7109375" style="1" bestFit="1" customWidth="1"/>
    <col min="11273" max="11273" width="13" style="1" customWidth="1"/>
    <col min="11274" max="11520" width="9.140625" style="1"/>
    <col min="11521" max="11521" width="3.28515625" style="1" customWidth="1"/>
    <col min="11522" max="11522" width="58" style="1" customWidth="1"/>
    <col min="11523" max="11523" width="4.85546875" style="1" customWidth="1"/>
    <col min="11524" max="11524" width="6.7109375" style="1" customWidth="1"/>
    <col min="11525" max="11525" width="11.28515625" style="1" customWidth="1"/>
    <col min="11526" max="11526" width="14.85546875" style="1" customWidth="1"/>
    <col min="11527" max="11527" width="10.42578125" style="1" customWidth="1"/>
    <col min="11528" max="11528" width="12.7109375" style="1" bestFit="1" customWidth="1"/>
    <col min="11529" max="11529" width="13" style="1" customWidth="1"/>
    <col min="11530" max="11776" width="9.140625" style="1"/>
    <col min="11777" max="11777" width="3.28515625" style="1" customWidth="1"/>
    <col min="11778" max="11778" width="58" style="1" customWidth="1"/>
    <col min="11779" max="11779" width="4.85546875" style="1" customWidth="1"/>
    <col min="11780" max="11780" width="6.7109375" style="1" customWidth="1"/>
    <col min="11781" max="11781" width="11.28515625" style="1" customWidth="1"/>
    <col min="11782" max="11782" width="14.85546875" style="1" customWidth="1"/>
    <col min="11783" max="11783" width="10.42578125" style="1" customWidth="1"/>
    <col min="11784" max="11784" width="12.7109375" style="1" bestFit="1" customWidth="1"/>
    <col min="11785" max="11785" width="13" style="1" customWidth="1"/>
    <col min="11786" max="12032" width="9.140625" style="1"/>
    <col min="12033" max="12033" width="3.28515625" style="1" customWidth="1"/>
    <col min="12034" max="12034" width="58" style="1" customWidth="1"/>
    <col min="12035" max="12035" width="4.85546875" style="1" customWidth="1"/>
    <col min="12036" max="12036" width="6.7109375" style="1" customWidth="1"/>
    <col min="12037" max="12037" width="11.28515625" style="1" customWidth="1"/>
    <col min="12038" max="12038" width="14.85546875" style="1" customWidth="1"/>
    <col min="12039" max="12039" width="10.42578125" style="1" customWidth="1"/>
    <col min="12040" max="12040" width="12.7109375" style="1" bestFit="1" customWidth="1"/>
    <col min="12041" max="12041" width="13" style="1" customWidth="1"/>
    <col min="12042" max="12288" width="9.140625" style="1"/>
    <col min="12289" max="12289" width="3.28515625" style="1" customWidth="1"/>
    <col min="12290" max="12290" width="58" style="1" customWidth="1"/>
    <col min="12291" max="12291" width="4.85546875" style="1" customWidth="1"/>
    <col min="12292" max="12292" width="6.7109375" style="1" customWidth="1"/>
    <col min="12293" max="12293" width="11.28515625" style="1" customWidth="1"/>
    <col min="12294" max="12294" width="14.85546875" style="1" customWidth="1"/>
    <col min="12295" max="12295" width="10.42578125" style="1" customWidth="1"/>
    <col min="12296" max="12296" width="12.7109375" style="1" bestFit="1" customWidth="1"/>
    <col min="12297" max="12297" width="13" style="1" customWidth="1"/>
    <col min="12298" max="12544" width="9.140625" style="1"/>
    <col min="12545" max="12545" width="3.28515625" style="1" customWidth="1"/>
    <col min="12546" max="12546" width="58" style="1" customWidth="1"/>
    <col min="12547" max="12547" width="4.85546875" style="1" customWidth="1"/>
    <col min="12548" max="12548" width="6.7109375" style="1" customWidth="1"/>
    <col min="12549" max="12549" width="11.28515625" style="1" customWidth="1"/>
    <col min="12550" max="12550" width="14.85546875" style="1" customWidth="1"/>
    <col min="12551" max="12551" width="10.42578125" style="1" customWidth="1"/>
    <col min="12552" max="12552" width="12.7109375" style="1" bestFit="1" customWidth="1"/>
    <col min="12553" max="12553" width="13" style="1" customWidth="1"/>
    <col min="12554" max="12800" width="9.140625" style="1"/>
    <col min="12801" max="12801" width="3.28515625" style="1" customWidth="1"/>
    <col min="12802" max="12802" width="58" style="1" customWidth="1"/>
    <col min="12803" max="12803" width="4.85546875" style="1" customWidth="1"/>
    <col min="12804" max="12804" width="6.7109375" style="1" customWidth="1"/>
    <col min="12805" max="12805" width="11.28515625" style="1" customWidth="1"/>
    <col min="12806" max="12806" width="14.85546875" style="1" customWidth="1"/>
    <col min="12807" max="12807" width="10.42578125" style="1" customWidth="1"/>
    <col min="12808" max="12808" width="12.7109375" style="1" bestFit="1" customWidth="1"/>
    <col min="12809" max="12809" width="13" style="1" customWidth="1"/>
    <col min="12810" max="13056" width="9.140625" style="1"/>
    <col min="13057" max="13057" width="3.28515625" style="1" customWidth="1"/>
    <col min="13058" max="13058" width="58" style="1" customWidth="1"/>
    <col min="13059" max="13059" width="4.85546875" style="1" customWidth="1"/>
    <col min="13060" max="13060" width="6.7109375" style="1" customWidth="1"/>
    <col min="13061" max="13061" width="11.28515625" style="1" customWidth="1"/>
    <col min="13062" max="13062" width="14.85546875" style="1" customWidth="1"/>
    <col min="13063" max="13063" width="10.42578125" style="1" customWidth="1"/>
    <col min="13064" max="13064" width="12.7109375" style="1" bestFit="1" customWidth="1"/>
    <col min="13065" max="13065" width="13" style="1" customWidth="1"/>
    <col min="13066" max="13312" width="9.140625" style="1"/>
    <col min="13313" max="13313" width="3.28515625" style="1" customWidth="1"/>
    <col min="13314" max="13314" width="58" style="1" customWidth="1"/>
    <col min="13315" max="13315" width="4.85546875" style="1" customWidth="1"/>
    <col min="13316" max="13316" width="6.7109375" style="1" customWidth="1"/>
    <col min="13317" max="13317" width="11.28515625" style="1" customWidth="1"/>
    <col min="13318" max="13318" width="14.85546875" style="1" customWidth="1"/>
    <col min="13319" max="13319" width="10.42578125" style="1" customWidth="1"/>
    <col min="13320" max="13320" width="12.7109375" style="1" bestFit="1" customWidth="1"/>
    <col min="13321" max="13321" width="13" style="1" customWidth="1"/>
    <col min="13322" max="13568" width="9.140625" style="1"/>
    <col min="13569" max="13569" width="3.28515625" style="1" customWidth="1"/>
    <col min="13570" max="13570" width="58" style="1" customWidth="1"/>
    <col min="13571" max="13571" width="4.85546875" style="1" customWidth="1"/>
    <col min="13572" max="13572" width="6.7109375" style="1" customWidth="1"/>
    <col min="13573" max="13573" width="11.28515625" style="1" customWidth="1"/>
    <col min="13574" max="13574" width="14.85546875" style="1" customWidth="1"/>
    <col min="13575" max="13575" width="10.42578125" style="1" customWidth="1"/>
    <col min="13576" max="13576" width="12.7109375" style="1" bestFit="1" customWidth="1"/>
    <col min="13577" max="13577" width="13" style="1" customWidth="1"/>
    <col min="13578" max="13824" width="9.140625" style="1"/>
    <col min="13825" max="13825" width="3.28515625" style="1" customWidth="1"/>
    <col min="13826" max="13826" width="58" style="1" customWidth="1"/>
    <col min="13827" max="13827" width="4.85546875" style="1" customWidth="1"/>
    <col min="13828" max="13828" width="6.7109375" style="1" customWidth="1"/>
    <col min="13829" max="13829" width="11.28515625" style="1" customWidth="1"/>
    <col min="13830" max="13830" width="14.85546875" style="1" customWidth="1"/>
    <col min="13831" max="13831" width="10.42578125" style="1" customWidth="1"/>
    <col min="13832" max="13832" width="12.7109375" style="1" bestFit="1" customWidth="1"/>
    <col min="13833" max="13833" width="13" style="1" customWidth="1"/>
    <col min="13834" max="14080" width="9.140625" style="1"/>
    <col min="14081" max="14081" width="3.28515625" style="1" customWidth="1"/>
    <col min="14082" max="14082" width="58" style="1" customWidth="1"/>
    <col min="14083" max="14083" width="4.85546875" style="1" customWidth="1"/>
    <col min="14084" max="14084" width="6.7109375" style="1" customWidth="1"/>
    <col min="14085" max="14085" width="11.28515625" style="1" customWidth="1"/>
    <col min="14086" max="14086" width="14.85546875" style="1" customWidth="1"/>
    <col min="14087" max="14087" width="10.42578125" style="1" customWidth="1"/>
    <col min="14088" max="14088" width="12.7109375" style="1" bestFit="1" customWidth="1"/>
    <col min="14089" max="14089" width="13" style="1" customWidth="1"/>
    <col min="14090" max="14336" width="9.140625" style="1"/>
    <col min="14337" max="14337" width="3.28515625" style="1" customWidth="1"/>
    <col min="14338" max="14338" width="58" style="1" customWidth="1"/>
    <col min="14339" max="14339" width="4.85546875" style="1" customWidth="1"/>
    <col min="14340" max="14340" width="6.7109375" style="1" customWidth="1"/>
    <col min="14341" max="14341" width="11.28515625" style="1" customWidth="1"/>
    <col min="14342" max="14342" width="14.85546875" style="1" customWidth="1"/>
    <col min="14343" max="14343" width="10.42578125" style="1" customWidth="1"/>
    <col min="14344" max="14344" width="12.7109375" style="1" bestFit="1" customWidth="1"/>
    <col min="14345" max="14345" width="13" style="1" customWidth="1"/>
    <col min="14346" max="14592" width="9.140625" style="1"/>
    <col min="14593" max="14593" width="3.28515625" style="1" customWidth="1"/>
    <col min="14594" max="14594" width="58" style="1" customWidth="1"/>
    <col min="14595" max="14595" width="4.85546875" style="1" customWidth="1"/>
    <col min="14596" max="14596" width="6.7109375" style="1" customWidth="1"/>
    <col min="14597" max="14597" width="11.28515625" style="1" customWidth="1"/>
    <col min="14598" max="14598" width="14.85546875" style="1" customWidth="1"/>
    <col min="14599" max="14599" width="10.42578125" style="1" customWidth="1"/>
    <col min="14600" max="14600" width="12.7109375" style="1" bestFit="1" customWidth="1"/>
    <col min="14601" max="14601" width="13" style="1" customWidth="1"/>
    <col min="14602" max="14848" width="9.140625" style="1"/>
    <col min="14849" max="14849" width="3.28515625" style="1" customWidth="1"/>
    <col min="14850" max="14850" width="58" style="1" customWidth="1"/>
    <col min="14851" max="14851" width="4.85546875" style="1" customWidth="1"/>
    <col min="14852" max="14852" width="6.7109375" style="1" customWidth="1"/>
    <col min="14853" max="14853" width="11.28515625" style="1" customWidth="1"/>
    <col min="14854" max="14854" width="14.85546875" style="1" customWidth="1"/>
    <col min="14855" max="14855" width="10.42578125" style="1" customWidth="1"/>
    <col min="14856" max="14856" width="12.7109375" style="1" bestFit="1" customWidth="1"/>
    <col min="14857" max="14857" width="13" style="1" customWidth="1"/>
    <col min="14858" max="15104" width="9.140625" style="1"/>
    <col min="15105" max="15105" width="3.28515625" style="1" customWidth="1"/>
    <col min="15106" max="15106" width="58" style="1" customWidth="1"/>
    <col min="15107" max="15107" width="4.85546875" style="1" customWidth="1"/>
    <col min="15108" max="15108" width="6.7109375" style="1" customWidth="1"/>
    <col min="15109" max="15109" width="11.28515625" style="1" customWidth="1"/>
    <col min="15110" max="15110" width="14.85546875" style="1" customWidth="1"/>
    <col min="15111" max="15111" width="10.42578125" style="1" customWidth="1"/>
    <col min="15112" max="15112" width="12.7109375" style="1" bestFit="1" customWidth="1"/>
    <col min="15113" max="15113" width="13" style="1" customWidth="1"/>
    <col min="15114" max="15360" width="9.140625" style="1"/>
    <col min="15361" max="15361" width="3.28515625" style="1" customWidth="1"/>
    <col min="15362" max="15362" width="58" style="1" customWidth="1"/>
    <col min="15363" max="15363" width="4.85546875" style="1" customWidth="1"/>
    <col min="15364" max="15364" width="6.7109375" style="1" customWidth="1"/>
    <col min="15365" max="15365" width="11.28515625" style="1" customWidth="1"/>
    <col min="15366" max="15366" width="14.85546875" style="1" customWidth="1"/>
    <col min="15367" max="15367" width="10.42578125" style="1" customWidth="1"/>
    <col min="15368" max="15368" width="12.7109375" style="1" bestFit="1" customWidth="1"/>
    <col min="15369" max="15369" width="13" style="1" customWidth="1"/>
    <col min="15370" max="15616" width="9.140625" style="1"/>
    <col min="15617" max="15617" width="3.28515625" style="1" customWidth="1"/>
    <col min="15618" max="15618" width="58" style="1" customWidth="1"/>
    <col min="15619" max="15619" width="4.85546875" style="1" customWidth="1"/>
    <col min="15620" max="15620" width="6.7109375" style="1" customWidth="1"/>
    <col min="15621" max="15621" width="11.28515625" style="1" customWidth="1"/>
    <col min="15622" max="15622" width="14.85546875" style="1" customWidth="1"/>
    <col min="15623" max="15623" width="10.42578125" style="1" customWidth="1"/>
    <col min="15624" max="15624" width="12.7109375" style="1" bestFit="1" customWidth="1"/>
    <col min="15625" max="15625" width="13" style="1" customWidth="1"/>
    <col min="15626" max="15872" width="9.140625" style="1"/>
    <col min="15873" max="15873" width="3.28515625" style="1" customWidth="1"/>
    <col min="15874" max="15874" width="58" style="1" customWidth="1"/>
    <col min="15875" max="15875" width="4.85546875" style="1" customWidth="1"/>
    <col min="15876" max="15876" width="6.7109375" style="1" customWidth="1"/>
    <col min="15877" max="15877" width="11.28515625" style="1" customWidth="1"/>
    <col min="15878" max="15878" width="14.85546875" style="1" customWidth="1"/>
    <col min="15879" max="15879" width="10.42578125" style="1" customWidth="1"/>
    <col min="15880" max="15880" width="12.7109375" style="1" bestFit="1" customWidth="1"/>
    <col min="15881" max="15881" width="13" style="1" customWidth="1"/>
    <col min="15882" max="16128" width="9.140625" style="1"/>
    <col min="16129" max="16129" width="3.28515625" style="1" customWidth="1"/>
    <col min="16130" max="16130" width="58" style="1" customWidth="1"/>
    <col min="16131" max="16131" width="4.85546875" style="1" customWidth="1"/>
    <col min="16132" max="16132" width="6.7109375" style="1" customWidth="1"/>
    <col min="16133" max="16133" width="11.28515625" style="1" customWidth="1"/>
    <col min="16134" max="16134" width="14.85546875" style="1" customWidth="1"/>
    <col min="16135" max="16135" width="10.42578125" style="1" customWidth="1"/>
    <col min="16136" max="16136" width="12.7109375" style="1" bestFit="1" customWidth="1"/>
    <col min="16137" max="16137" width="13" style="1" customWidth="1"/>
    <col min="16138" max="16384" width="9.140625" style="1"/>
  </cols>
  <sheetData>
    <row r="1" spans="1:8" ht="12" thickBot="1" x14ac:dyDescent="0.25">
      <c r="A1" s="278"/>
      <c r="B1" s="283"/>
      <c r="C1" s="284"/>
      <c r="D1" s="285"/>
      <c r="E1" s="286"/>
      <c r="F1" s="287"/>
    </row>
    <row r="2" spans="1:8" x14ac:dyDescent="0.25">
      <c r="A2" s="496" t="s">
        <v>0</v>
      </c>
      <c r="B2" s="498" t="s">
        <v>1</v>
      </c>
      <c r="C2" s="500"/>
      <c r="D2" s="500"/>
      <c r="E2" s="505"/>
      <c r="F2" s="503"/>
    </row>
    <row r="3" spans="1:8" ht="12" thickBot="1" x14ac:dyDescent="0.3">
      <c r="A3" s="497"/>
      <c r="B3" s="499"/>
      <c r="C3" s="501"/>
      <c r="D3" s="502"/>
      <c r="E3" s="506"/>
      <c r="F3" s="504"/>
    </row>
    <row r="4" spans="1:8" x14ac:dyDescent="0.25">
      <c r="A4" s="517" t="s">
        <v>2</v>
      </c>
      <c r="B4" s="517" t="s">
        <v>3</v>
      </c>
      <c r="C4" s="517" t="s">
        <v>4</v>
      </c>
      <c r="D4" s="517" t="s">
        <v>5</v>
      </c>
      <c r="E4" s="288" t="s">
        <v>6</v>
      </c>
      <c r="F4" s="519" t="s">
        <v>7</v>
      </c>
    </row>
    <row r="5" spans="1:8" ht="12" thickBot="1" x14ac:dyDescent="0.3">
      <c r="A5" s="516"/>
      <c r="B5" s="516"/>
      <c r="C5" s="518"/>
      <c r="D5" s="516"/>
      <c r="E5" s="289" t="s">
        <v>8</v>
      </c>
      <c r="F5" s="520"/>
    </row>
    <row r="6" spans="1:8" ht="12.75" thickTop="1" thickBot="1" x14ac:dyDescent="0.25">
      <c r="A6" s="280"/>
      <c r="B6" s="280"/>
      <c r="D6" s="280"/>
      <c r="E6" s="290"/>
      <c r="F6" s="281"/>
    </row>
    <row r="7" spans="1:8" ht="33.75" x14ac:dyDescent="0.2">
      <c r="A7" s="291" t="s">
        <v>0</v>
      </c>
      <c r="B7" s="292" t="s">
        <v>9</v>
      </c>
      <c r="C7" s="293"/>
      <c r="D7" s="293"/>
      <c r="E7" s="294"/>
      <c r="F7" s="295"/>
    </row>
    <row r="8" spans="1:8" ht="146.25" x14ac:dyDescent="0.2">
      <c r="A8" s="296"/>
      <c r="B8" s="297" t="s">
        <v>486</v>
      </c>
      <c r="C8" s="298"/>
      <c r="D8" s="298"/>
      <c r="E8" s="299"/>
      <c r="F8" s="300"/>
    </row>
    <row r="9" spans="1:8" ht="12" x14ac:dyDescent="0.2">
      <c r="A9" s="296"/>
      <c r="B9" s="9" t="s">
        <v>10</v>
      </c>
      <c r="C9" s="298"/>
      <c r="D9" s="298"/>
      <c r="E9" s="299"/>
      <c r="F9" s="300"/>
    </row>
    <row r="10" spans="1:8" x14ac:dyDescent="0.2">
      <c r="A10" s="296"/>
      <c r="B10" s="301" t="s">
        <v>11</v>
      </c>
      <c r="C10" s="298"/>
      <c r="D10" s="298"/>
      <c r="E10" s="299"/>
      <c r="F10" s="300"/>
    </row>
    <row r="11" spans="1:8" ht="12" thickBot="1" x14ac:dyDescent="0.25">
      <c r="A11" s="296"/>
      <c r="B11" s="301" t="s">
        <v>12</v>
      </c>
      <c r="C11" s="298"/>
      <c r="D11" s="298"/>
      <c r="E11" s="299"/>
      <c r="F11" s="300"/>
    </row>
    <row r="12" spans="1:8" ht="90" x14ac:dyDescent="0.2">
      <c r="A12" s="291" t="s">
        <v>13</v>
      </c>
      <c r="B12" s="302" t="s">
        <v>14</v>
      </c>
      <c r="C12" s="293"/>
      <c r="D12" s="293"/>
      <c r="E12" s="294"/>
      <c r="F12" s="295"/>
    </row>
    <row r="13" spans="1:8" x14ac:dyDescent="0.2">
      <c r="A13" s="296"/>
      <c r="B13" s="301" t="s">
        <v>15</v>
      </c>
      <c r="C13" s="298"/>
      <c r="D13" s="303"/>
      <c r="E13" s="299"/>
      <c r="F13" s="300"/>
    </row>
    <row r="14" spans="1:8" ht="57" thickBot="1" x14ac:dyDescent="0.25">
      <c r="A14" s="296"/>
      <c r="B14" s="297" t="s">
        <v>16</v>
      </c>
      <c r="C14" s="298" t="s">
        <v>17</v>
      </c>
      <c r="D14" s="304">
        <v>63</v>
      </c>
      <c r="E14" s="299"/>
      <c r="F14" s="305">
        <f>+D14*E14</f>
        <v>0</v>
      </c>
      <c r="H14" s="10" t="s">
        <v>18</v>
      </c>
    </row>
    <row r="15" spans="1:8" ht="90" x14ac:dyDescent="0.2">
      <c r="A15" s="291" t="s">
        <v>19</v>
      </c>
      <c r="B15" s="302" t="s">
        <v>14</v>
      </c>
      <c r="C15" s="293"/>
      <c r="D15" s="293"/>
      <c r="E15" s="294"/>
      <c r="F15" s="295"/>
    </row>
    <row r="16" spans="1:8" x14ac:dyDescent="0.2">
      <c r="A16" s="296"/>
      <c r="B16" s="301" t="s">
        <v>20</v>
      </c>
      <c r="C16" s="298"/>
      <c r="D16" s="298"/>
      <c r="E16" s="299"/>
      <c r="F16" s="300"/>
    </row>
    <row r="17" spans="1:6" ht="57" thickBot="1" x14ac:dyDescent="0.25">
      <c r="A17" s="296"/>
      <c r="B17" s="297" t="s">
        <v>16</v>
      </c>
      <c r="C17" s="298" t="s">
        <v>17</v>
      </c>
      <c r="D17" s="304">
        <v>78</v>
      </c>
      <c r="E17" s="299"/>
      <c r="F17" s="305">
        <f>+D17*E17</f>
        <v>0</v>
      </c>
    </row>
    <row r="18" spans="1:6" ht="90" x14ac:dyDescent="0.2">
      <c r="A18" s="291" t="s">
        <v>21</v>
      </c>
      <c r="B18" s="302" t="s">
        <v>22</v>
      </c>
      <c r="C18" s="293"/>
      <c r="D18" s="293"/>
      <c r="E18" s="294"/>
      <c r="F18" s="295"/>
    </row>
    <row r="19" spans="1:6" ht="22.5" x14ac:dyDescent="0.2">
      <c r="A19" s="296"/>
      <c r="B19" s="301" t="s">
        <v>23</v>
      </c>
      <c r="C19" s="298"/>
      <c r="D19" s="298"/>
      <c r="E19" s="299"/>
      <c r="F19" s="300"/>
    </row>
    <row r="20" spans="1:6" ht="57" thickBot="1" x14ac:dyDescent="0.25">
      <c r="A20" s="296"/>
      <c r="B20" s="297" t="s">
        <v>16</v>
      </c>
      <c r="C20" s="298" t="s">
        <v>17</v>
      </c>
      <c r="D20" s="304">
        <v>34</v>
      </c>
      <c r="E20" s="299"/>
      <c r="F20" s="305">
        <f>+D20*E20</f>
        <v>0</v>
      </c>
    </row>
    <row r="21" spans="1:6" ht="90" x14ac:dyDescent="0.2">
      <c r="A21" s="291" t="s">
        <v>24</v>
      </c>
      <c r="B21" s="302" t="s">
        <v>25</v>
      </c>
      <c r="C21" s="293"/>
      <c r="D21" s="293"/>
      <c r="E21" s="294"/>
      <c r="F21" s="295"/>
    </row>
    <row r="22" spans="1:6" ht="22.5" x14ac:dyDescent="0.2">
      <c r="A22" s="296"/>
      <c r="B22" s="301" t="s">
        <v>26</v>
      </c>
      <c r="C22" s="298"/>
      <c r="D22" s="298"/>
      <c r="E22" s="299"/>
      <c r="F22" s="300"/>
    </row>
    <row r="23" spans="1:6" ht="57" thickBot="1" x14ac:dyDescent="0.25">
      <c r="A23" s="296"/>
      <c r="B23" s="297" t="s">
        <v>16</v>
      </c>
      <c r="C23" s="298" t="s">
        <v>17</v>
      </c>
      <c r="D23" s="304">
        <v>4</v>
      </c>
      <c r="E23" s="299"/>
      <c r="F23" s="305">
        <f>+D23*E23</f>
        <v>0</v>
      </c>
    </row>
    <row r="24" spans="1:6" ht="67.5" x14ac:dyDescent="0.2">
      <c r="A24" s="291" t="s">
        <v>27</v>
      </c>
      <c r="B24" s="302" t="s">
        <v>28</v>
      </c>
      <c r="C24" s="293"/>
      <c r="D24" s="293"/>
      <c r="E24" s="294"/>
      <c r="F24" s="295"/>
    </row>
    <row r="25" spans="1:6" ht="22.5" x14ac:dyDescent="0.2">
      <c r="A25" s="296"/>
      <c r="B25" s="301" t="s">
        <v>29</v>
      </c>
      <c r="C25" s="298"/>
      <c r="D25" s="298"/>
      <c r="E25" s="299"/>
      <c r="F25" s="300"/>
    </row>
    <row r="26" spans="1:6" ht="57" thickBot="1" x14ac:dyDescent="0.25">
      <c r="A26" s="296"/>
      <c r="B26" s="297" t="s">
        <v>16</v>
      </c>
      <c r="C26" s="298" t="s">
        <v>17</v>
      </c>
      <c r="D26" s="304">
        <v>36</v>
      </c>
      <c r="E26" s="299"/>
      <c r="F26" s="305">
        <f>+D26*E26</f>
        <v>0</v>
      </c>
    </row>
    <row r="27" spans="1:6" ht="67.5" x14ac:dyDescent="0.2">
      <c r="A27" s="291" t="s">
        <v>30</v>
      </c>
      <c r="B27" s="302" t="s">
        <v>31</v>
      </c>
      <c r="C27" s="293"/>
      <c r="D27" s="293"/>
      <c r="E27" s="294"/>
      <c r="F27" s="295"/>
    </row>
    <row r="28" spans="1:6" ht="22.5" x14ac:dyDescent="0.2">
      <c r="A28" s="296"/>
      <c r="B28" s="301" t="s">
        <v>32</v>
      </c>
      <c r="C28" s="298"/>
      <c r="D28" s="303"/>
      <c r="E28" s="299"/>
      <c r="F28" s="300"/>
    </row>
    <row r="29" spans="1:6" ht="57" thickBot="1" x14ac:dyDescent="0.25">
      <c r="A29" s="306"/>
      <c r="B29" s="307" t="s">
        <v>16</v>
      </c>
      <c r="C29" s="308" t="s">
        <v>17</v>
      </c>
      <c r="D29" s="308">
        <v>178</v>
      </c>
      <c r="E29" s="309"/>
      <c r="F29" s="310">
        <f>+E29*D29</f>
        <v>0</v>
      </c>
    </row>
    <row r="30" spans="1:6" ht="67.5" x14ac:dyDescent="0.2">
      <c r="A30" s="291" t="s">
        <v>33</v>
      </c>
      <c r="B30" s="302" t="s">
        <v>34</v>
      </c>
      <c r="C30" s="293"/>
      <c r="D30" s="293"/>
      <c r="E30" s="294"/>
      <c r="F30" s="295"/>
    </row>
    <row r="31" spans="1:6" ht="22.5" x14ac:dyDescent="0.2">
      <c r="A31" s="296"/>
      <c r="B31" s="301" t="s">
        <v>35</v>
      </c>
      <c r="C31" s="298"/>
      <c r="D31" s="303"/>
      <c r="E31" s="299"/>
      <c r="F31" s="300"/>
    </row>
    <row r="32" spans="1:6" ht="57" thickBot="1" x14ac:dyDescent="0.25">
      <c r="A32" s="306"/>
      <c r="B32" s="307" t="s">
        <v>16</v>
      </c>
      <c r="C32" s="311" t="s">
        <v>17</v>
      </c>
      <c r="D32" s="311">
        <v>1</v>
      </c>
      <c r="E32" s="309"/>
      <c r="F32" s="312">
        <f>+E32*D32</f>
        <v>0</v>
      </c>
    </row>
    <row r="33" spans="1:6" ht="78.75" x14ac:dyDescent="0.2">
      <c r="A33" s="291" t="s">
        <v>36</v>
      </c>
      <c r="B33" s="302" t="s">
        <v>37</v>
      </c>
      <c r="C33" s="293"/>
      <c r="D33" s="293"/>
      <c r="E33" s="294"/>
      <c r="F33" s="295"/>
    </row>
    <row r="34" spans="1:6" ht="22.5" x14ac:dyDescent="0.2">
      <c r="A34" s="296"/>
      <c r="B34" s="301" t="s">
        <v>38</v>
      </c>
      <c r="C34" s="298"/>
      <c r="D34" s="303"/>
      <c r="E34" s="299"/>
      <c r="F34" s="300"/>
    </row>
    <row r="35" spans="1:6" ht="57" thickBot="1" x14ac:dyDescent="0.25">
      <c r="A35" s="306"/>
      <c r="B35" s="307" t="s">
        <v>16</v>
      </c>
      <c r="C35" s="308" t="s">
        <v>17</v>
      </c>
      <c r="D35" s="308">
        <v>7</v>
      </c>
      <c r="E35" s="309"/>
      <c r="F35" s="310">
        <f>+E35*D35</f>
        <v>0</v>
      </c>
    </row>
    <row r="36" spans="1:6" ht="78.75" x14ac:dyDescent="0.2">
      <c r="A36" s="291" t="s">
        <v>39</v>
      </c>
      <c r="B36" s="302" t="s">
        <v>40</v>
      </c>
      <c r="C36" s="293"/>
      <c r="D36" s="293"/>
      <c r="E36" s="294"/>
      <c r="F36" s="295"/>
    </row>
    <row r="37" spans="1:6" ht="22.5" x14ac:dyDescent="0.2">
      <c r="A37" s="296"/>
      <c r="B37" s="301" t="s">
        <v>41</v>
      </c>
      <c r="C37" s="298"/>
      <c r="D37" s="303"/>
      <c r="E37" s="299"/>
      <c r="F37" s="300"/>
    </row>
    <row r="38" spans="1:6" ht="57" thickBot="1" x14ac:dyDescent="0.25">
      <c r="A38" s="306"/>
      <c r="B38" s="307" t="s">
        <v>16</v>
      </c>
      <c r="C38" s="311" t="s">
        <v>17</v>
      </c>
      <c r="D38" s="311">
        <v>29</v>
      </c>
      <c r="E38" s="309"/>
      <c r="F38" s="312">
        <f>+E38*D38</f>
        <v>0</v>
      </c>
    </row>
    <row r="39" spans="1:6" ht="78.75" x14ac:dyDescent="0.2">
      <c r="A39" s="291" t="s">
        <v>42</v>
      </c>
      <c r="B39" s="302" t="s">
        <v>43</v>
      </c>
      <c r="C39" s="293"/>
      <c r="D39" s="293"/>
      <c r="E39" s="294"/>
      <c r="F39" s="295"/>
    </row>
    <row r="40" spans="1:6" ht="22.5" x14ac:dyDescent="0.2">
      <c r="A40" s="296"/>
      <c r="B40" s="301" t="s">
        <v>44</v>
      </c>
      <c r="C40" s="298"/>
      <c r="D40" s="303"/>
      <c r="E40" s="299"/>
      <c r="F40" s="300"/>
    </row>
    <row r="41" spans="1:6" ht="57" thickBot="1" x14ac:dyDescent="0.25">
      <c r="A41" s="306"/>
      <c r="B41" s="307" t="s">
        <v>16</v>
      </c>
      <c r="C41" s="308" t="s">
        <v>17</v>
      </c>
      <c r="D41" s="308">
        <v>95</v>
      </c>
      <c r="E41" s="309"/>
      <c r="F41" s="310">
        <f>+E41*D41</f>
        <v>0</v>
      </c>
    </row>
    <row r="42" spans="1:6" ht="67.5" x14ac:dyDescent="0.2">
      <c r="A42" s="291" t="s">
        <v>45</v>
      </c>
      <c r="B42" s="302" t="s">
        <v>46</v>
      </c>
      <c r="C42" s="293"/>
      <c r="D42" s="293"/>
      <c r="E42" s="294"/>
      <c r="F42" s="295"/>
    </row>
    <row r="43" spans="1:6" ht="22.5" x14ac:dyDescent="0.2">
      <c r="A43" s="296"/>
      <c r="B43" s="301" t="s">
        <v>47</v>
      </c>
      <c r="C43" s="298"/>
      <c r="D43" s="303"/>
      <c r="E43" s="299"/>
      <c r="F43" s="300"/>
    </row>
    <row r="44" spans="1:6" ht="57" thickBot="1" x14ac:dyDescent="0.25">
      <c r="A44" s="306"/>
      <c r="B44" s="307" t="s">
        <v>16</v>
      </c>
      <c r="C44" s="308" t="s">
        <v>17</v>
      </c>
      <c r="D44" s="308">
        <v>8</v>
      </c>
      <c r="E44" s="309"/>
      <c r="F44" s="310">
        <f>+E44*D44</f>
        <v>0</v>
      </c>
    </row>
    <row r="45" spans="1:6" ht="12" thickBot="1" x14ac:dyDescent="0.3">
      <c r="A45" s="280"/>
      <c r="B45" s="49"/>
      <c r="C45" s="280"/>
      <c r="D45" s="280"/>
      <c r="E45" s="290"/>
      <c r="F45" s="281"/>
    </row>
    <row r="46" spans="1:6" ht="12" thickBot="1" x14ac:dyDescent="0.25">
      <c r="A46" s="12"/>
      <c r="B46" s="13" t="s">
        <v>48</v>
      </c>
      <c r="C46" s="14"/>
      <c r="D46" s="14"/>
      <c r="E46" s="313"/>
      <c r="F46" s="16">
        <f>SUM(F6:F45)</f>
        <v>0</v>
      </c>
    </row>
    <row r="47" spans="1:6" x14ac:dyDescent="0.25">
      <c r="A47" s="279"/>
      <c r="B47" s="522"/>
      <c r="C47" s="500"/>
      <c r="D47" s="500"/>
      <c r="E47" s="505"/>
      <c r="F47" s="526"/>
    </row>
    <row r="48" spans="1:6" x14ac:dyDescent="0.25">
      <c r="A48" s="280"/>
      <c r="B48" s="523"/>
      <c r="C48" s="509"/>
      <c r="D48" s="509"/>
      <c r="E48" s="524"/>
      <c r="F48" s="513"/>
    </row>
    <row r="49" spans="1:8" x14ac:dyDescent="0.25">
      <c r="A49" s="280"/>
      <c r="B49" s="507" t="s">
        <v>49</v>
      </c>
      <c r="C49" s="509"/>
      <c r="D49" s="509"/>
      <c r="E49" s="524"/>
      <c r="F49" s="513"/>
    </row>
    <row r="50" spans="1:8" ht="12" thickBot="1" x14ac:dyDescent="0.3">
      <c r="A50" s="282"/>
      <c r="B50" s="508"/>
      <c r="C50" s="510"/>
      <c r="D50" s="510"/>
      <c r="E50" s="525"/>
      <c r="F50" s="514"/>
    </row>
    <row r="51" spans="1:8" ht="12" thickTop="1" x14ac:dyDescent="0.25">
      <c r="A51" s="276" t="s">
        <v>2</v>
      </c>
      <c r="B51" s="515" t="s">
        <v>3</v>
      </c>
      <c r="C51" s="517" t="s">
        <v>4</v>
      </c>
      <c r="D51" s="517" t="s">
        <v>5</v>
      </c>
      <c r="E51" s="288" t="s">
        <v>6</v>
      </c>
      <c r="F51" s="519" t="s">
        <v>7</v>
      </c>
    </row>
    <row r="52" spans="1:8" ht="12" thickBot="1" x14ac:dyDescent="0.3">
      <c r="A52" s="277"/>
      <c r="B52" s="516"/>
      <c r="C52" s="518"/>
      <c r="D52" s="516"/>
      <c r="E52" s="289" t="s">
        <v>8</v>
      </c>
      <c r="F52" s="520"/>
    </row>
    <row r="53" spans="1:8" ht="12" thickTop="1" x14ac:dyDescent="0.2">
      <c r="A53" s="21"/>
      <c r="B53" s="22"/>
      <c r="C53" s="23"/>
      <c r="D53" s="22"/>
      <c r="E53" s="314"/>
      <c r="F53" s="25"/>
    </row>
    <row r="54" spans="1:8" ht="12" thickBot="1" x14ac:dyDescent="0.25">
      <c r="A54" s="280"/>
      <c r="B54" s="280"/>
      <c r="D54" s="280"/>
      <c r="E54" s="290"/>
      <c r="F54" s="281" t="s">
        <v>18</v>
      </c>
    </row>
    <row r="55" spans="1:8" ht="12" thickBot="1" x14ac:dyDescent="0.3">
      <c r="A55" s="12" t="s">
        <v>0</v>
      </c>
      <c r="B55" s="26" t="s">
        <v>50</v>
      </c>
      <c r="C55" s="14" t="s">
        <v>51</v>
      </c>
      <c r="D55" s="14">
        <v>418</v>
      </c>
      <c r="E55" s="313"/>
      <c r="F55" s="27">
        <f>+D55*E55</f>
        <v>0</v>
      </c>
    </row>
    <row r="56" spans="1:8" ht="12" thickBot="1" x14ac:dyDescent="0.3">
      <c r="A56" s="315"/>
      <c r="B56" s="315"/>
      <c r="C56" s="280"/>
      <c r="D56" s="280"/>
      <c r="E56" s="290"/>
      <c r="F56" s="281"/>
    </row>
    <row r="57" spans="1:8" ht="34.5" thickBot="1" x14ac:dyDescent="0.3">
      <c r="A57" s="12" t="s">
        <v>19</v>
      </c>
      <c r="B57" s="26" t="s">
        <v>52</v>
      </c>
      <c r="C57" s="14" t="s">
        <v>51</v>
      </c>
      <c r="D57" s="14">
        <v>533</v>
      </c>
      <c r="E57" s="313"/>
      <c r="F57" s="27">
        <f>+D57*E57</f>
        <v>0</v>
      </c>
      <c r="H57" s="29"/>
    </row>
    <row r="58" spans="1:8" x14ac:dyDescent="0.25">
      <c r="A58" s="280"/>
      <c r="B58" s="316"/>
      <c r="C58" s="280"/>
      <c r="D58" s="280"/>
      <c r="E58" s="290"/>
      <c r="F58" s="281"/>
    </row>
    <row r="59" spans="1:8" x14ac:dyDescent="0.25">
      <c r="A59" s="280"/>
      <c r="B59" s="49"/>
      <c r="C59" s="280"/>
      <c r="D59" s="280"/>
      <c r="E59" s="290"/>
      <c r="F59" s="281"/>
    </row>
    <row r="60" spans="1:8" x14ac:dyDescent="0.25">
      <c r="A60" s="315"/>
      <c r="B60" s="49" t="s">
        <v>18</v>
      </c>
      <c r="C60" s="280" t="s">
        <v>18</v>
      </c>
      <c r="D60" s="280" t="s">
        <v>18</v>
      </c>
      <c r="E60" s="290"/>
      <c r="F60" s="281"/>
    </row>
    <row r="61" spans="1:8" ht="12" thickBot="1" x14ac:dyDescent="0.3">
      <c r="A61" s="315"/>
      <c r="B61" s="49"/>
      <c r="C61" s="280"/>
      <c r="D61" s="280"/>
      <c r="E61" s="290"/>
      <c r="F61" s="281"/>
    </row>
    <row r="62" spans="1:8" ht="12" thickBot="1" x14ac:dyDescent="0.3">
      <c r="A62" s="12"/>
      <c r="B62" s="47" t="s">
        <v>59</v>
      </c>
      <c r="C62" s="14" t="s">
        <v>18</v>
      </c>
      <c r="D62" s="14"/>
      <c r="E62" s="313"/>
      <c r="F62" s="48">
        <f>SUM(F54:F60)</f>
        <v>0</v>
      </c>
    </row>
    <row r="63" spans="1:8" x14ac:dyDescent="0.25">
      <c r="A63" s="280"/>
      <c r="B63" s="49"/>
      <c r="C63" s="280"/>
      <c r="D63" s="280"/>
      <c r="E63" s="290"/>
      <c r="F63" s="281"/>
    </row>
    <row r="64" spans="1:8" ht="12" thickBot="1" x14ac:dyDescent="0.3">
      <c r="A64" s="280"/>
      <c r="B64" s="317" t="s">
        <v>60</v>
      </c>
      <c r="C64" s="280"/>
      <c r="D64" s="280"/>
      <c r="E64" s="290"/>
      <c r="F64" s="281"/>
    </row>
    <row r="65" spans="1:8" ht="12" thickTop="1" x14ac:dyDescent="0.25">
      <c r="A65" s="53" t="s">
        <v>0</v>
      </c>
      <c r="B65" s="54" t="s">
        <v>61</v>
      </c>
      <c r="C65" s="55" t="s">
        <v>62</v>
      </c>
      <c r="D65" s="55"/>
      <c r="E65" s="318"/>
      <c r="F65" s="57">
        <f>+F46</f>
        <v>0</v>
      </c>
    </row>
    <row r="66" spans="1:8" x14ac:dyDescent="0.25">
      <c r="A66" s="58" t="s">
        <v>13</v>
      </c>
      <c r="B66" s="59" t="s">
        <v>63</v>
      </c>
      <c r="C66" s="60" t="s">
        <v>62</v>
      </c>
      <c r="D66" s="60"/>
      <c r="E66" s="319"/>
      <c r="F66" s="62">
        <f>+F62</f>
        <v>0</v>
      </c>
    </row>
    <row r="67" spans="1:8" x14ac:dyDescent="0.25">
      <c r="A67" s="58"/>
      <c r="B67" s="59" t="s">
        <v>64</v>
      </c>
      <c r="C67" s="60" t="s">
        <v>62</v>
      </c>
      <c r="D67" s="60"/>
      <c r="E67" s="319"/>
      <c r="F67" s="320">
        <f>+F65+F66</f>
        <v>0</v>
      </c>
    </row>
    <row r="68" spans="1:8" ht="12" thickBot="1" x14ac:dyDescent="0.3">
      <c r="A68" s="64"/>
      <c r="B68" s="65" t="s">
        <v>65</v>
      </c>
      <c r="C68" s="66" t="s">
        <v>62</v>
      </c>
      <c r="D68" s="66"/>
      <c r="E68" s="321"/>
      <c r="F68" s="68">
        <f>+F67*1.25</f>
        <v>0</v>
      </c>
    </row>
    <row r="69" spans="1:8" ht="12" thickTop="1" x14ac:dyDescent="0.2">
      <c r="B69" s="507" t="s">
        <v>49</v>
      </c>
      <c r="C69" s="509"/>
      <c r="D69" s="509"/>
      <c r="E69" s="511"/>
      <c r="F69" s="513"/>
    </row>
    <row r="70" spans="1:8" ht="12" thickBot="1" x14ac:dyDescent="0.3">
      <c r="A70" s="18"/>
      <c r="B70" s="508"/>
      <c r="C70" s="510"/>
      <c r="D70" s="510"/>
      <c r="E70" s="512"/>
      <c r="F70" s="514"/>
    </row>
    <row r="71" spans="1:8" ht="12" thickTop="1" x14ac:dyDescent="0.25">
      <c r="A71" s="19" t="s">
        <v>2</v>
      </c>
      <c r="B71" s="515" t="s">
        <v>3</v>
      </c>
      <c r="C71" s="517" t="s">
        <v>4</v>
      </c>
      <c r="D71" s="517" t="s">
        <v>5</v>
      </c>
      <c r="E71" s="2" t="s">
        <v>6</v>
      </c>
      <c r="F71" s="519" t="s">
        <v>7</v>
      </c>
    </row>
    <row r="72" spans="1:8" ht="12" thickBot="1" x14ac:dyDescent="0.3">
      <c r="A72" s="20"/>
      <c r="B72" s="516"/>
      <c r="C72" s="518"/>
      <c r="D72" s="516"/>
      <c r="E72" s="3" t="s">
        <v>8</v>
      </c>
      <c r="F72" s="520"/>
    </row>
    <row r="73" spans="1:8" ht="12" thickTop="1" x14ac:dyDescent="0.2">
      <c r="A73" s="21"/>
      <c r="B73" s="22"/>
      <c r="C73" s="23"/>
      <c r="D73" s="22"/>
      <c r="E73" s="24"/>
      <c r="F73" s="25"/>
    </row>
    <row r="74" spans="1:8" ht="12" thickBot="1" x14ac:dyDescent="0.25">
      <c r="A74" s="4"/>
      <c r="B74" s="4"/>
      <c r="C74" s="5"/>
      <c r="D74" s="4"/>
      <c r="E74" s="6"/>
      <c r="F74" s="7" t="s">
        <v>18</v>
      </c>
    </row>
    <row r="75" spans="1:8" ht="12" thickBot="1" x14ac:dyDescent="0.3">
      <c r="A75" s="12" t="s">
        <v>0</v>
      </c>
      <c r="B75" s="26" t="s">
        <v>50</v>
      </c>
      <c r="C75" s="14" t="s">
        <v>51</v>
      </c>
      <c r="D75" s="14">
        <v>418</v>
      </c>
      <c r="E75" s="15"/>
      <c r="F75" s="27"/>
    </row>
    <row r="76" spans="1:8" ht="12" thickBot="1" x14ac:dyDescent="0.3">
      <c r="A76" s="28"/>
      <c r="B76" s="28"/>
      <c r="C76" s="4"/>
      <c r="D76" s="4"/>
      <c r="E76" s="6"/>
      <c r="F76" s="7"/>
    </row>
    <row r="77" spans="1:8" ht="34.5" thickBot="1" x14ac:dyDescent="0.3">
      <c r="A77" s="12" t="s">
        <v>13</v>
      </c>
      <c r="B77" s="26" t="s">
        <v>52</v>
      </c>
      <c r="C77" s="14" t="s">
        <v>51</v>
      </c>
      <c r="D77" s="14">
        <v>554</v>
      </c>
      <c r="E77" s="15"/>
      <c r="F77" s="27"/>
      <c r="H77" s="29"/>
    </row>
    <row r="78" spans="1:8" ht="12" thickBot="1" x14ac:dyDescent="0.3">
      <c r="A78" s="4"/>
      <c r="B78" s="30"/>
      <c r="C78" s="4"/>
      <c r="D78" s="4"/>
      <c r="E78" s="164"/>
      <c r="F78" s="7"/>
      <c r="H78" s="29"/>
    </row>
    <row r="79" spans="1:8" ht="135.75" thickBot="1" x14ac:dyDescent="0.3">
      <c r="A79" s="12" t="s">
        <v>19</v>
      </c>
      <c r="B79" s="166" t="s">
        <v>166</v>
      </c>
      <c r="C79" s="14" t="s">
        <v>51</v>
      </c>
      <c r="D79" s="14">
        <v>1</v>
      </c>
      <c r="E79" s="15"/>
      <c r="F79" s="27"/>
      <c r="H79" s="29"/>
    </row>
    <row r="80" spans="1:8" ht="12" thickBot="1" x14ac:dyDescent="0.3">
      <c r="A80" s="4"/>
      <c r="B80" s="30"/>
      <c r="C80" s="4"/>
      <c r="D80" s="4"/>
      <c r="E80" s="164"/>
      <c r="F80" s="7"/>
      <c r="H80" s="29"/>
    </row>
    <row r="81" spans="1:8" ht="23.25" thickBot="1" x14ac:dyDescent="0.3">
      <c r="A81" s="12" t="s">
        <v>21</v>
      </c>
      <c r="B81" s="26" t="s">
        <v>167</v>
      </c>
      <c r="C81" s="14" t="s">
        <v>170</v>
      </c>
      <c r="D81" s="14">
        <v>20</v>
      </c>
      <c r="E81" s="15"/>
      <c r="F81" s="27"/>
      <c r="H81" s="29"/>
    </row>
    <row r="82" spans="1:8" ht="12" thickBot="1" x14ac:dyDescent="0.3">
      <c r="A82" s="4"/>
      <c r="B82" s="30"/>
      <c r="C82" s="4"/>
      <c r="D82" s="4"/>
      <c r="E82" s="164"/>
      <c r="F82" s="7"/>
      <c r="H82" s="29"/>
    </row>
    <row r="83" spans="1:8" ht="23.25" thickBot="1" x14ac:dyDescent="0.3">
      <c r="A83" s="12" t="s">
        <v>24</v>
      </c>
      <c r="B83" s="26" t="s">
        <v>168</v>
      </c>
      <c r="C83" s="14" t="s">
        <v>170</v>
      </c>
      <c r="D83" s="14">
        <v>110</v>
      </c>
      <c r="E83" s="15"/>
      <c r="F83" s="27"/>
      <c r="H83" s="29"/>
    </row>
    <row r="84" spans="1:8" ht="12" thickBot="1" x14ac:dyDescent="0.3">
      <c r="A84" s="4"/>
      <c r="B84" s="30"/>
      <c r="C84" s="4"/>
      <c r="D84" s="4"/>
      <c r="E84" s="164"/>
      <c r="F84" s="7"/>
      <c r="H84" s="29"/>
    </row>
    <row r="85" spans="1:8" ht="23.25" thickBot="1" x14ac:dyDescent="0.3">
      <c r="A85" s="12" t="s">
        <v>27</v>
      </c>
      <c r="B85" s="26" t="s">
        <v>169</v>
      </c>
      <c r="C85" s="14" t="s">
        <v>170</v>
      </c>
      <c r="D85" s="14">
        <v>130</v>
      </c>
      <c r="E85" s="15"/>
      <c r="F85" s="27"/>
      <c r="H85" s="29"/>
    </row>
    <row r="86" spans="1:8" ht="12" thickBot="1" x14ac:dyDescent="0.3">
      <c r="A86" s="4"/>
      <c r="B86" s="30"/>
      <c r="C86" s="4"/>
      <c r="D86" s="4"/>
      <c r="E86" s="164"/>
      <c r="F86" s="7"/>
      <c r="H86" s="29"/>
    </row>
    <row r="87" spans="1:8" ht="23.25" thickBot="1" x14ac:dyDescent="0.3">
      <c r="A87" s="12" t="s">
        <v>30</v>
      </c>
      <c r="B87" s="165" t="s">
        <v>171</v>
      </c>
      <c r="C87" s="14" t="s">
        <v>170</v>
      </c>
      <c r="D87" s="14">
        <v>250</v>
      </c>
      <c r="E87" s="15"/>
      <c r="F87" s="27"/>
      <c r="H87" s="29"/>
    </row>
    <row r="88" spans="1:8" ht="12" thickBot="1" x14ac:dyDescent="0.3">
      <c r="A88" s="4"/>
      <c r="B88" s="30"/>
      <c r="C88" s="4"/>
      <c r="D88" s="4"/>
      <c r="E88" s="164"/>
      <c r="F88" s="7"/>
      <c r="H88" s="29"/>
    </row>
    <row r="89" spans="1:8" ht="23.25" thickBot="1" x14ac:dyDescent="0.3">
      <c r="A89" s="12" t="s">
        <v>33</v>
      </c>
      <c r="B89" s="165" t="s">
        <v>172</v>
      </c>
      <c r="C89" s="14" t="s">
        <v>170</v>
      </c>
      <c r="D89" s="14">
        <v>300</v>
      </c>
      <c r="E89" s="15"/>
      <c r="F89" s="27"/>
      <c r="H89" s="29"/>
    </row>
    <row r="90" spans="1:8" ht="12" thickBot="1" x14ac:dyDescent="0.3">
      <c r="A90" s="4"/>
      <c r="B90" s="30"/>
      <c r="C90" s="4"/>
      <c r="D90" s="4"/>
      <c r="E90" s="164"/>
      <c r="F90" s="7"/>
      <c r="H90" s="29"/>
    </row>
    <row r="91" spans="1:8" ht="34.5" thickBot="1" x14ac:dyDescent="0.3">
      <c r="A91" s="12" t="s">
        <v>36</v>
      </c>
      <c r="B91" s="165" t="s">
        <v>173</v>
      </c>
      <c r="C91" s="14" t="s">
        <v>17</v>
      </c>
      <c r="D91" s="14">
        <v>9</v>
      </c>
      <c r="E91" s="15"/>
      <c r="F91" s="27"/>
      <c r="H91" s="29"/>
    </row>
    <row r="92" spans="1:8" ht="12" thickBot="1" x14ac:dyDescent="0.3">
      <c r="A92" s="4"/>
      <c r="B92" s="30"/>
      <c r="C92" s="4"/>
      <c r="D92" s="4"/>
      <c r="E92" s="164"/>
      <c r="F92" s="7"/>
      <c r="H92" s="29"/>
    </row>
    <row r="93" spans="1:8" ht="23.25" thickBot="1" x14ac:dyDescent="0.3">
      <c r="A93" s="12" t="s">
        <v>39</v>
      </c>
      <c r="B93" s="165" t="s">
        <v>174</v>
      </c>
      <c r="C93" s="14" t="s">
        <v>17</v>
      </c>
      <c r="D93" s="14">
        <v>7</v>
      </c>
      <c r="E93" s="15"/>
      <c r="F93" s="27"/>
      <c r="H93" s="29"/>
    </row>
    <row r="94" spans="1:8" ht="12" thickBot="1" x14ac:dyDescent="0.3">
      <c r="A94" s="4"/>
      <c r="B94" s="30"/>
      <c r="C94" s="4"/>
      <c r="D94" s="4"/>
      <c r="E94" s="164"/>
      <c r="F94" s="7"/>
      <c r="H94" s="29"/>
    </row>
    <row r="95" spans="1:8" ht="23.25" thickBot="1" x14ac:dyDescent="0.3">
      <c r="A95" s="12" t="s">
        <v>42</v>
      </c>
      <c r="B95" s="165" t="s">
        <v>175</v>
      </c>
      <c r="C95" s="14" t="s">
        <v>17</v>
      </c>
      <c r="D95" s="14">
        <v>1</v>
      </c>
      <c r="E95" s="15"/>
      <c r="F95" s="27"/>
      <c r="H95" s="29"/>
    </row>
    <row r="96" spans="1:8" ht="12" thickBot="1" x14ac:dyDescent="0.3">
      <c r="A96" s="4"/>
      <c r="B96" s="30"/>
      <c r="C96" s="4"/>
      <c r="D96" s="4"/>
      <c r="E96" s="164"/>
      <c r="F96" s="7"/>
      <c r="H96" s="29"/>
    </row>
    <row r="97" spans="1:8" ht="23.25" thickBot="1" x14ac:dyDescent="0.3">
      <c r="A97" s="12" t="s">
        <v>45</v>
      </c>
      <c r="B97" s="165" t="s">
        <v>176</v>
      </c>
      <c r="C97" s="14" t="s">
        <v>17</v>
      </c>
      <c r="D97" s="14">
        <v>3</v>
      </c>
      <c r="E97" s="15"/>
      <c r="F97" s="27"/>
      <c r="H97" s="29"/>
    </row>
    <row r="98" spans="1:8" ht="12" thickBot="1" x14ac:dyDescent="0.3">
      <c r="A98" s="4"/>
      <c r="B98" s="30"/>
      <c r="C98" s="4"/>
      <c r="D98" s="4"/>
      <c r="E98" s="164"/>
      <c r="F98" s="7"/>
      <c r="H98" s="29"/>
    </row>
    <row r="99" spans="1:8" ht="34.5" thickBot="1" x14ac:dyDescent="0.3">
      <c r="A99" s="12" t="s">
        <v>177</v>
      </c>
      <c r="B99" s="26" t="s">
        <v>52</v>
      </c>
      <c r="C99" s="14" t="s">
        <v>51</v>
      </c>
      <c r="D99" s="14">
        <v>533</v>
      </c>
      <c r="E99" s="15"/>
      <c r="F99" s="27"/>
    </row>
    <row r="100" spans="1:8" ht="12" thickBot="1" x14ac:dyDescent="0.3">
      <c r="A100" s="4"/>
      <c r="B100" s="30"/>
      <c r="C100" s="4"/>
      <c r="D100" s="4"/>
      <c r="E100" s="164"/>
      <c r="F100" s="7"/>
    </row>
    <row r="101" spans="1:8" x14ac:dyDescent="0.25">
      <c r="A101" s="496" t="s">
        <v>178</v>
      </c>
      <c r="B101" s="31" t="s">
        <v>53</v>
      </c>
      <c r="C101" s="32"/>
      <c r="D101" s="33"/>
      <c r="E101" s="34"/>
      <c r="F101" s="35"/>
    </row>
    <row r="102" spans="1:8" x14ac:dyDescent="0.25">
      <c r="A102" s="521"/>
      <c r="B102" s="11" t="s">
        <v>54</v>
      </c>
      <c r="C102" s="28"/>
      <c r="D102" s="36"/>
      <c r="E102" s="37"/>
      <c r="F102" s="38"/>
    </row>
    <row r="103" spans="1:8" x14ac:dyDescent="0.25">
      <c r="A103" s="521"/>
      <c r="B103" s="11" t="s">
        <v>55</v>
      </c>
      <c r="C103" s="28" t="s">
        <v>56</v>
      </c>
      <c r="D103" s="39">
        <v>3.5000000000000003E-2</v>
      </c>
      <c r="E103" s="37"/>
      <c r="F103" s="40"/>
    </row>
    <row r="104" spans="1:8" ht="23.25" thickBot="1" x14ac:dyDescent="0.3">
      <c r="A104" s="497"/>
      <c r="B104" s="41" t="s">
        <v>57</v>
      </c>
      <c r="C104" s="42"/>
      <c r="D104" s="43"/>
      <c r="E104" s="44"/>
      <c r="F104" s="45"/>
    </row>
    <row r="105" spans="1:8" ht="12" thickBot="1" x14ac:dyDescent="0.3">
      <c r="A105" s="4"/>
      <c r="B105" s="11"/>
      <c r="C105" s="4"/>
      <c r="D105" s="4"/>
      <c r="E105" s="6"/>
      <c r="F105" s="7"/>
    </row>
    <row r="106" spans="1:8" ht="12" thickBot="1" x14ac:dyDescent="0.25">
      <c r="A106" s="12" t="s">
        <v>179</v>
      </c>
      <c r="B106" s="46" t="s">
        <v>58</v>
      </c>
      <c r="C106" s="14" t="s">
        <v>56</v>
      </c>
      <c r="D106" s="14">
        <v>33</v>
      </c>
      <c r="E106" s="15"/>
      <c r="F106" s="27"/>
    </row>
    <row r="107" spans="1:8" x14ac:dyDescent="0.25">
      <c r="A107" s="28"/>
      <c r="B107" s="11" t="s">
        <v>18</v>
      </c>
      <c r="C107" s="4" t="s">
        <v>18</v>
      </c>
      <c r="D107" s="4" t="s">
        <v>18</v>
      </c>
      <c r="E107" s="6"/>
      <c r="F107" s="7"/>
    </row>
    <row r="108" spans="1:8" ht="12" thickBot="1" x14ac:dyDescent="0.3">
      <c r="A108" s="28"/>
      <c r="B108" s="11"/>
      <c r="C108" s="4"/>
      <c r="D108" s="4"/>
      <c r="E108" s="6"/>
      <c r="F108" s="7"/>
    </row>
    <row r="109" spans="1:8" ht="12" thickBot="1" x14ac:dyDescent="0.3">
      <c r="A109" s="12"/>
      <c r="B109" s="47" t="s">
        <v>59</v>
      </c>
      <c r="C109" s="14" t="s">
        <v>18</v>
      </c>
      <c r="D109" s="14"/>
      <c r="E109" s="15"/>
      <c r="F109" s="48">
        <f>SUM(F74:F107)</f>
        <v>0</v>
      </c>
    </row>
    <row r="110" spans="1:8" x14ac:dyDescent="0.25">
      <c r="A110" s="17"/>
      <c r="B110" s="49"/>
      <c r="C110" s="17"/>
      <c r="D110" s="17"/>
      <c r="E110" s="50"/>
      <c r="F110" s="51"/>
    </row>
    <row r="111" spans="1:8" ht="12" thickBot="1" x14ac:dyDescent="0.3">
      <c r="A111" s="4"/>
      <c r="B111" s="52" t="s">
        <v>60</v>
      </c>
      <c r="C111" s="4"/>
      <c r="D111" s="4"/>
      <c r="E111" s="6"/>
      <c r="F111" s="7"/>
    </row>
    <row r="112" spans="1:8" ht="12" thickTop="1" x14ac:dyDescent="0.25">
      <c r="A112" s="53" t="s">
        <v>0</v>
      </c>
      <c r="B112" s="54" t="s">
        <v>61</v>
      </c>
      <c r="C112" s="55" t="s">
        <v>62</v>
      </c>
      <c r="D112" s="55"/>
      <c r="E112" s="56"/>
      <c r="F112" s="57">
        <f>+F66</f>
        <v>0</v>
      </c>
    </row>
    <row r="113" spans="1:7" x14ac:dyDescent="0.25">
      <c r="A113" s="58" t="s">
        <v>13</v>
      </c>
      <c r="B113" s="59" t="s">
        <v>63</v>
      </c>
      <c r="C113" s="60" t="s">
        <v>62</v>
      </c>
      <c r="D113" s="60"/>
      <c r="E113" s="61"/>
      <c r="F113" s="62">
        <f>+F109</f>
        <v>0</v>
      </c>
    </row>
    <row r="114" spans="1:7" x14ac:dyDescent="0.25">
      <c r="A114" s="58"/>
      <c r="B114" s="59" t="s">
        <v>64</v>
      </c>
      <c r="C114" s="60" t="s">
        <v>62</v>
      </c>
      <c r="D114" s="60"/>
      <c r="E114" s="61"/>
      <c r="F114" s="63">
        <f>+F112+F113</f>
        <v>0</v>
      </c>
    </row>
    <row r="115" spans="1:7" ht="12" thickBot="1" x14ac:dyDescent="0.3">
      <c r="A115" s="64"/>
      <c r="B115" s="65" t="s">
        <v>65</v>
      </c>
      <c r="C115" s="66" t="s">
        <v>62</v>
      </c>
      <c r="D115" s="66"/>
      <c r="E115" s="67"/>
      <c r="F115" s="68">
        <f>+F114*1.25</f>
        <v>0</v>
      </c>
    </row>
    <row r="116" spans="1:7" ht="12" thickTop="1" x14ac:dyDescent="0.2"/>
    <row r="117" spans="1:7" ht="9.75" customHeight="1" x14ac:dyDescent="0.2"/>
    <row r="118" spans="1:7" hidden="1" x14ac:dyDescent="0.2"/>
    <row r="119" spans="1:7" ht="14.25" x14ac:dyDescent="0.2">
      <c r="A119" s="322"/>
      <c r="B119" s="323"/>
      <c r="C119" s="324"/>
      <c r="D119" s="325"/>
      <c r="E119" s="326"/>
      <c r="F119" s="327"/>
      <c r="G119" s="327"/>
    </row>
    <row r="120" spans="1:7" ht="14.25" x14ac:dyDescent="0.2">
      <c r="A120" s="322"/>
      <c r="B120" s="323"/>
      <c r="C120" s="324" t="s">
        <v>440</v>
      </c>
      <c r="D120" s="325"/>
      <c r="E120" s="326"/>
      <c r="F120" s="327"/>
      <c r="G120" s="327"/>
    </row>
    <row r="121" spans="1:7" ht="14.25" x14ac:dyDescent="0.2">
      <c r="A121" s="322"/>
      <c r="B121" s="323"/>
      <c r="C121" s="324"/>
      <c r="D121" s="325"/>
      <c r="E121" s="326"/>
      <c r="F121" s="327"/>
      <c r="G121" s="327"/>
    </row>
    <row r="122" spans="1:7" ht="14.25" x14ac:dyDescent="0.2">
      <c r="A122" s="322"/>
      <c r="B122" s="323"/>
      <c r="C122" s="324" t="s">
        <v>441</v>
      </c>
      <c r="D122" s="325"/>
      <c r="E122" s="326"/>
      <c r="F122" s="327"/>
      <c r="G122" s="327"/>
    </row>
    <row r="123" spans="1:7" ht="15" x14ac:dyDescent="0.25">
      <c r="A123"/>
      <c r="B123"/>
      <c r="C123"/>
      <c r="D123"/>
      <c r="E123"/>
      <c r="F123"/>
      <c r="G123"/>
    </row>
    <row r="124" spans="1:7" ht="15" x14ac:dyDescent="0.25">
      <c r="A124"/>
      <c r="B124"/>
      <c r="C124"/>
      <c r="D124"/>
      <c r="E124"/>
      <c r="F124"/>
      <c r="G124"/>
    </row>
    <row r="125" spans="1:7" ht="15" x14ac:dyDescent="0.25">
      <c r="A125"/>
      <c r="B125"/>
      <c r="C125"/>
      <c r="D125"/>
      <c r="E125"/>
      <c r="F125"/>
      <c r="G125"/>
    </row>
    <row r="126" spans="1:7" ht="15" x14ac:dyDescent="0.25">
      <c r="A126"/>
      <c r="B126"/>
      <c r="C126"/>
      <c r="D126"/>
      <c r="E126"/>
      <c r="F126"/>
      <c r="G126"/>
    </row>
    <row r="127" spans="1:7" ht="15" x14ac:dyDescent="0.25">
      <c r="A127"/>
      <c r="B127"/>
      <c r="C127"/>
      <c r="D127"/>
      <c r="E127"/>
      <c r="F127"/>
      <c r="G127"/>
    </row>
    <row r="128" spans="1:7" ht="15" x14ac:dyDescent="0.25">
      <c r="A128"/>
      <c r="B128"/>
      <c r="C128"/>
      <c r="D128"/>
      <c r="E128"/>
      <c r="F128"/>
      <c r="G128"/>
    </row>
    <row r="129" spans="1:7" ht="15" x14ac:dyDescent="0.25">
      <c r="A129"/>
      <c r="B129"/>
      <c r="C129"/>
      <c r="D129"/>
      <c r="E129"/>
      <c r="F129"/>
      <c r="G129"/>
    </row>
    <row r="130" spans="1:7" ht="15" x14ac:dyDescent="0.25">
      <c r="A130"/>
      <c r="B130"/>
      <c r="C130"/>
      <c r="D130"/>
      <c r="E130"/>
      <c r="F130"/>
      <c r="G130"/>
    </row>
    <row r="131" spans="1:7" ht="15" x14ac:dyDescent="0.25">
      <c r="A131"/>
      <c r="B131"/>
      <c r="C131"/>
      <c r="D131"/>
      <c r="E131"/>
      <c r="F131"/>
      <c r="G131"/>
    </row>
  </sheetData>
  <mergeCells count="35">
    <mergeCell ref="B51:B52"/>
    <mergeCell ref="C51:C52"/>
    <mergeCell ref="D51:D52"/>
    <mergeCell ref="F51:F52"/>
    <mergeCell ref="B47:B48"/>
    <mergeCell ref="B49:B50"/>
    <mergeCell ref="C49:C50"/>
    <mergeCell ref="D49:D50"/>
    <mergeCell ref="E49:E50"/>
    <mergeCell ref="C47:C48"/>
    <mergeCell ref="D47:D48"/>
    <mergeCell ref="E47:E48"/>
    <mergeCell ref="F47:F48"/>
    <mergeCell ref="F49:F50"/>
    <mergeCell ref="A4:A5"/>
    <mergeCell ref="B4:B5"/>
    <mergeCell ref="C4:C5"/>
    <mergeCell ref="D4:D5"/>
    <mergeCell ref="F4:F5"/>
    <mergeCell ref="B71:B72"/>
    <mergeCell ref="C71:C72"/>
    <mergeCell ref="D71:D72"/>
    <mergeCell ref="F71:F72"/>
    <mergeCell ref="A101:A104"/>
    <mergeCell ref="B69:B70"/>
    <mergeCell ref="C69:C70"/>
    <mergeCell ref="D69:D70"/>
    <mergeCell ref="E69:E70"/>
    <mergeCell ref="F69:F70"/>
    <mergeCell ref="A2:A3"/>
    <mergeCell ref="B2:B3"/>
    <mergeCell ref="C2:C3"/>
    <mergeCell ref="D2:D3"/>
    <mergeCell ref="F2:F3"/>
    <mergeCell ref="E2:E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AB51"/>
  <sheetViews>
    <sheetView workbookViewId="0">
      <selection sqref="A1:C1"/>
    </sheetView>
  </sheetViews>
  <sheetFormatPr defaultColWidth="9.140625" defaultRowHeight="11.25" x14ac:dyDescent="0.2"/>
  <cols>
    <col min="1" max="1" width="3.42578125" style="75" customWidth="1"/>
    <col min="2" max="2" width="7.28515625" style="75" customWidth="1"/>
    <col min="3" max="3" width="27.42578125" style="75" customWidth="1"/>
    <col min="4" max="4" width="9.7109375" style="162" customWidth="1"/>
    <col min="5" max="5" width="6.7109375" style="162" customWidth="1"/>
    <col min="6" max="6" width="7" style="162" customWidth="1"/>
    <col min="7" max="7" width="7.42578125" style="162" customWidth="1"/>
    <col min="8" max="8" width="6.42578125" style="162" customWidth="1"/>
    <col min="9" max="9" width="7.140625" style="162" customWidth="1"/>
    <col min="10" max="10" width="7.7109375" style="162" customWidth="1"/>
    <col min="11" max="11" width="6.140625" style="162" customWidth="1"/>
    <col min="12" max="12" width="6.7109375" style="162" customWidth="1"/>
    <col min="13" max="13" width="7" style="162" customWidth="1"/>
    <col min="14" max="14" width="5.85546875" style="162" customWidth="1"/>
    <col min="15" max="15" width="8" style="75" bestFit="1" customWidth="1"/>
    <col min="16" max="16" width="25.5703125" style="163" customWidth="1"/>
    <col min="17" max="17" width="9.5703125" style="162" bestFit="1" customWidth="1"/>
    <col min="18" max="19" width="10.28515625" style="162" bestFit="1" customWidth="1"/>
    <col min="20" max="20" width="10" style="162" bestFit="1" customWidth="1"/>
    <col min="21" max="21" width="10.28515625" style="162" customWidth="1"/>
    <col min="22" max="22" width="10.140625" style="162" customWidth="1"/>
    <col min="23" max="23" width="10.28515625" style="162" customWidth="1"/>
    <col min="24" max="24" width="10.28515625" style="162" bestFit="1" customWidth="1"/>
    <col min="25" max="25" width="10" style="162" bestFit="1" customWidth="1"/>
    <col min="26" max="26" width="9.5703125" style="162" customWidth="1"/>
    <col min="27" max="27" width="10.85546875" style="162" bestFit="1" customWidth="1"/>
    <col min="28" max="28" width="11.42578125" style="75" customWidth="1"/>
    <col min="29" max="256" width="9.140625" style="75"/>
    <col min="257" max="257" width="3.42578125" style="75" customWidth="1"/>
    <col min="258" max="258" width="7.28515625" style="75" customWidth="1"/>
    <col min="259" max="259" width="27.42578125" style="75" customWidth="1"/>
    <col min="260" max="260" width="9.7109375" style="75" customWidth="1"/>
    <col min="261" max="261" width="6.7109375" style="75" customWidth="1"/>
    <col min="262" max="262" width="7" style="75" customWidth="1"/>
    <col min="263" max="263" width="7.42578125" style="75" customWidth="1"/>
    <col min="264" max="264" width="6.42578125" style="75" customWidth="1"/>
    <col min="265" max="265" width="7.140625" style="75" customWidth="1"/>
    <col min="266" max="266" width="7.7109375" style="75" customWidth="1"/>
    <col min="267" max="267" width="6.140625" style="75" customWidth="1"/>
    <col min="268" max="268" width="6.7109375" style="75" customWidth="1"/>
    <col min="269" max="269" width="7" style="75" customWidth="1"/>
    <col min="270" max="270" width="5.85546875" style="75" customWidth="1"/>
    <col min="271" max="271" width="8" style="75" bestFit="1" customWidth="1"/>
    <col min="272" max="272" width="25.5703125" style="75" customWidth="1"/>
    <col min="273" max="273" width="9.5703125" style="75" bestFit="1" customWidth="1"/>
    <col min="274" max="275" width="10.28515625" style="75" bestFit="1" customWidth="1"/>
    <col min="276" max="276" width="10" style="75" bestFit="1" customWidth="1"/>
    <col min="277" max="277" width="10.28515625" style="75" customWidth="1"/>
    <col min="278" max="278" width="10.140625" style="75" customWidth="1"/>
    <col min="279" max="279" width="10.28515625" style="75" customWidth="1"/>
    <col min="280" max="280" width="10.28515625" style="75" bestFit="1" customWidth="1"/>
    <col min="281" max="281" width="10" style="75" bestFit="1" customWidth="1"/>
    <col min="282" max="282" width="9.5703125" style="75" customWidth="1"/>
    <col min="283" max="283" width="10.85546875" style="75" bestFit="1" customWidth="1"/>
    <col min="284" max="284" width="11.42578125" style="75" customWidth="1"/>
    <col min="285" max="512" width="9.140625" style="75"/>
    <col min="513" max="513" width="3.42578125" style="75" customWidth="1"/>
    <col min="514" max="514" width="7.28515625" style="75" customWidth="1"/>
    <col min="515" max="515" width="27.42578125" style="75" customWidth="1"/>
    <col min="516" max="516" width="9.7109375" style="75" customWidth="1"/>
    <col min="517" max="517" width="6.7109375" style="75" customWidth="1"/>
    <col min="518" max="518" width="7" style="75" customWidth="1"/>
    <col min="519" max="519" width="7.42578125" style="75" customWidth="1"/>
    <col min="520" max="520" width="6.42578125" style="75" customWidth="1"/>
    <col min="521" max="521" width="7.140625" style="75" customWidth="1"/>
    <col min="522" max="522" width="7.7109375" style="75" customWidth="1"/>
    <col min="523" max="523" width="6.140625" style="75" customWidth="1"/>
    <col min="524" max="524" width="6.7109375" style="75" customWidth="1"/>
    <col min="525" max="525" width="7" style="75" customWidth="1"/>
    <col min="526" max="526" width="5.85546875" style="75" customWidth="1"/>
    <col min="527" max="527" width="8" style="75" bestFit="1" customWidth="1"/>
    <col min="528" max="528" width="25.5703125" style="75" customWidth="1"/>
    <col min="529" max="529" width="9.5703125" style="75" bestFit="1" customWidth="1"/>
    <col min="530" max="531" width="10.28515625" style="75" bestFit="1" customWidth="1"/>
    <col min="532" max="532" width="10" style="75" bestFit="1" customWidth="1"/>
    <col min="533" max="533" width="10.28515625" style="75" customWidth="1"/>
    <col min="534" max="534" width="10.140625" style="75" customWidth="1"/>
    <col min="535" max="535" width="10.28515625" style="75" customWidth="1"/>
    <col min="536" max="536" width="10.28515625" style="75" bestFit="1" customWidth="1"/>
    <col min="537" max="537" width="10" style="75" bestFit="1" customWidth="1"/>
    <col min="538" max="538" width="9.5703125" style="75" customWidth="1"/>
    <col min="539" max="539" width="10.85546875" style="75" bestFit="1" customWidth="1"/>
    <col min="540" max="540" width="11.42578125" style="75" customWidth="1"/>
    <col min="541" max="768" width="9.140625" style="75"/>
    <col min="769" max="769" width="3.42578125" style="75" customWidth="1"/>
    <col min="770" max="770" width="7.28515625" style="75" customWidth="1"/>
    <col min="771" max="771" width="27.42578125" style="75" customWidth="1"/>
    <col min="772" max="772" width="9.7109375" style="75" customWidth="1"/>
    <col min="773" max="773" width="6.7109375" style="75" customWidth="1"/>
    <col min="774" max="774" width="7" style="75" customWidth="1"/>
    <col min="775" max="775" width="7.42578125" style="75" customWidth="1"/>
    <col min="776" max="776" width="6.42578125" style="75" customWidth="1"/>
    <col min="777" max="777" width="7.140625" style="75" customWidth="1"/>
    <col min="778" max="778" width="7.7109375" style="75" customWidth="1"/>
    <col min="779" max="779" width="6.140625" style="75" customWidth="1"/>
    <col min="780" max="780" width="6.7109375" style="75" customWidth="1"/>
    <col min="781" max="781" width="7" style="75" customWidth="1"/>
    <col min="782" max="782" width="5.85546875" style="75" customWidth="1"/>
    <col min="783" max="783" width="8" style="75" bestFit="1" customWidth="1"/>
    <col min="784" max="784" width="25.5703125" style="75" customWidth="1"/>
    <col min="785" max="785" width="9.5703125" style="75" bestFit="1" customWidth="1"/>
    <col min="786" max="787" width="10.28515625" style="75" bestFit="1" customWidth="1"/>
    <col min="788" max="788" width="10" style="75" bestFit="1" customWidth="1"/>
    <col min="789" max="789" width="10.28515625" style="75" customWidth="1"/>
    <col min="790" max="790" width="10.140625" style="75" customWidth="1"/>
    <col min="791" max="791" width="10.28515625" style="75" customWidth="1"/>
    <col min="792" max="792" width="10.28515625" style="75" bestFit="1" customWidth="1"/>
    <col min="793" max="793" width="10" style="75" bestFit="1" customWidth="1"/>
    <col min="794" max="794" width="9.5703125" style="75" customWidth="1"/>
    <col min="795" max="795" width="10.85546875" style="75" bestFit="1" customWidth="1"/>
    <col min="796" max="796" width="11.42578125" style="75" customWidth="1"/>
    <col min="797" max="1024" width="9.140625" style="75"/>
    <col min="1025" max="1025" width="3.42578125" style="75" customWidth="1"/>
    <col min="1026" max="1026" width="7.28515625" style="75" customWidth="1"/>
    <col min="1027" max="1027" width="27.42578125" style="75" customWidth="1"/>
    <col min="1028" max="1028" width="9.7109375" style="75" customWidth="1"/>
    <col min="1029" max="1029" width="6.7109375" style="75" customWidth="1"/>
    <col min="1030" max="1030" width="7" style="75" customWidth="1"/>
    <col min="1031" max="1031" width="7.42578125" style="75" customWidth="1"/>
    <col min="1032" max="1032" width="6.42578125" style="75" customWidth="1"/>
    <col min="1033" max="1033" width="7.140625" style="75" customWidth="1"/>
    <col min="1034" max="1034" width="7.7109375" style="75" customWidth="1"/>
    <col min="1035" max="1035" width="6.140625" style="75" customWidth="1"/>
    <col min="1036" max="1036" width="6.7109375" style="75" customWidth="1"/>
    <col min="1037" max="1037" width="7" style="75" customWidth="1"/>
    <col min="1038" max="1038" width="5.85546875" style="75" customWidth="1"/>
    <col min="1039" max="1039" width="8" style="75" bestFit="1" customWidth="1"/>
    <col min="1040" max="1040" width="25.5703125" style="75" customWidth="1"/>
    <col min="1041" max="1041" width="9.5703125" style="75" bestFit="1" customWidth="1"/>
    <col min="1042" max="1043" width="10.28515625" style="75" bestFit="1" customWidth="1"/>
    <col min="1044" max="1044" width="10" style="75" bestFit="1" customWidth="1"/>
    <col min="1045" max="1045" width="10.28515625" style="75" customWidth="1"/>
    <col min="1046" max="1046" width="10.140625" style="75" customWidth="1"/>
    <col min="1047" max="1047" width="10.28515625" style="75" customWidth="1"/>
    <col min="1048" max="1048" width="10.28515625" style="75" bestFit="1" customWidth="1"/>
    <col min="1049" max="1049" width="10" style="75" bestFit="1" customWidth="1"/>
    <col min="1050" max="1050" width="9.5703125" style="75" customWidth="1"/>
    <col min="1051" max="1051" width="10.85546875" style="75" bestFit="1" customWidth="1"/>
    <col min="1052" max="1052" width="11.42578125" style="75" customWidth="1"/>
    <col min="1053" max="1280" width="9.140625" style="75"/>
    <col min="1281" max="1281" width="3.42578125" style="75" customWidth="1"/>
    <col min="1282" max="1282" width="7.28515625" style="75" customWidth="1"/>
    <col min="1283" max="1283" width="27.42578125" style="75" customWidth="1"/>
    <col min="1284" max="1284" width="9.7109375" style="75" customWidth="1"/>
    <col min="1285" max="1285" width="6.7109375" style="75" customWidth="1"/>
    <col min="1286" max="1286" width="7" style="75" customWidth="1"/>
    <col min="1287" max="1287" width="7.42578125" style="75" customWidth="1"/>
    <col min="1288" max="1288" width="6.42578125" style="75" customWidth="1"/>
    <col min="1289" max="1289" width="7.140625" style="75" customWidth="1"/>
    <col min="1290" max="1290" width="7.7109375" style="75" customWidth="1"/>
    <col min="1291" max="1291" width="6.140625" style="75" customWidth="1"/>
    <col min="1292" max="1292" width="6.7109375" style="75" customWidth="1"/>
    <col min="1293" max="1293" width="7" style="75" customWidth="1"/>
    <col min="1294" max="1294" width="5.85546875" style="75" customWidth="1"/>
    <col min="1295" max="1295" width="8" style="75" bestFit="1" customWidth="1"/>
    <col min="1296" max="1296" width="25.5703125" style="75" customWidth="1"/>
    <col min="1297" max="1297" width="9.5703125" style="75" bestFit="1" customWidth="1"/>
    <col min="1298" max="1299" width="10.28515625" style="75" bestFit="1" customWidth="1"/>
    <col min="1300" max="1300" width="10" style="75" bestFit="1" customWidth="1"/>
    <col min="1301" max="1301" width="10.28515625" style="75" customWidth="1"/>
    <col min="1302" max="1302" width="10.140625" style="75" customWidth="1"/>
    <col min="1303" max="1303" width="10.28515625" style="75" customWidth="1"/>
    <col min="1304" max="1304" width="10.28515625" style="75" bestFit="1" customWidth="1"/>
    <col min="1305" max="1305" width="10" style="75" bestFit="1" customWidth="1"/>
    <col min="1306" max="1306" width="9.5703125" style="75" customWidth="1"/>
    <col min="1307" max="1307" width="10.85546875" style="75" bestFit="1" customWidth="1"/>
    <col min="1308" max="1308" width="11.42578125" style="75" customWidth="1"/>
    <col min="1309" max="1536" width="9.140625" style="75"/>
    <col min="1537" max="1537" width="3.42578125" style="75" customWidth="1"/>
    <col min="1538" max="1538" width="7.28515625" style="75" customWidth="1"/>
    <col min="1539" max="1539" width="27.42578125" style="75" customWidth="1"/>
    <col min="1540" max="1540" width="9.7109375" style="75" customWidth="1"/>
    <col min="1541" max="1541" width="6.7109375" style="75" customWidth="1"/>
    <col min="1542" max="1542" width="7" style="75" customWidth="1"/>
    <col min="1543" max="1543" width="7.42578125" style="75" customWidth="1"/>
    <col min="1544" max="1544" width="6.42578125" style="75" customWidth="1"/>
    <col min="1545" max="1545" width="7.140625" style="75" customWidth="1"/>
    <col min="1546" max="1546" width="7.7109375" style="75" customWidth="1"/>
    <col min="1547" max="1547" width="6.140625" style="75" customWidth="1"/>
    <col min="1548" max="1548" width="6.7109375" style="75" customWidth="1"/>
    <col min="1549" max="1549" width="7" style="75" customWidth="1"/>
    <col min="1550" max="1550" width="5.85546875" style="75" customWidth="1"/>
    <col min="1551" max="1551" width="8" style="75" bestFit="1" customWidth="1"/>
    <col min="1552" max="1552" width="25.5703125" style="75" customWidth="1"/>
    <col min="1553" max="1553" width="9.5703125" style="75" bestFit="1" customWidth="1"/>
    <col min="1554" max="1555" width="10.28515625" style="75" bestFit="1" customWidth="1"/>
    <col min="1556" max="1556" width="10" style="75" bestFit="1" customWidth="1"/>
    <col min="1557" max="1557" width="10.28515625" style="75" customWidth="1"/>
    <col min="1558" max="1558" width="10.140625" style="75" customWidth="1"/>
    <col min="1559" max="1559" width="10.28515625" style="75" customWidth="1"/>
    <col min="1560" max="1560" width="10.28515625" style="75" bestFit="1" customWidth="1"/>
    <col min="1561" max="1561" width="10" style="75" bestFit="1" customWidth="1"/>
    <col min="1562" max="1562" width="9.5703125" style="75" customWidth="1"/>
    <col min="1563" max="1563" width="10.85546875" style="75" bestFit="1" customWidth="1"/>
    <col min="1564" max="1564" width="11.42578125" style="75" customWidth="1"/>
    <col min="1565" max="1792" width="9.140625" style="75"/>
    <col min="1793" max="1793" width="3.42578125" style="75" customWidth="1"/>
    <col min="1794" max="1794" width="7.28515625" style="75" customWidth="1"/>
    <col min="1795" max="1795" width="27.42578125" style="75" customWidth="1"/>
    <col min="1796" max="1796" width="9.7109375" style="75" customWidth="1"/>
    <col min="1797" max="1797" width="6.7109375" style="75" customWidth="1"/>
    <col min="1798" max="1798" width="7" style="75" customWidth="1"/>
    <col min="1799" max="1799" width="7.42578125" style="75" customWidth="1"/>
    <col min="1800" max="1800" width="6.42578125" style="75" customWidth="1"/>
    <col min="1801" max="1801" width="7.140625" style="75" customWidth="1"/>
    <col min="1802" max="1802" width="7.7109375" style="75" customWidth="1"/>
    <col min="1803" max="1803" width="6.140625" style="75" customWidth="1"/>
    <col min="1804" max="1804" width="6.7109375" style="75" customWidth="1"/>
    <col min="1805" max="1805" width="7" style="75" customWidth="1"/>
    <col min="1806" max="1806" width="5.85546875" style="75" customWidth="1"/>
    <col min="1807" max="1807" width="8" style="75" bestFit="1" customWidth="1"/>
    <col min="1808" max="1808" width="25.5703125" style="75" customWidth="1"/>
    <col min="1809" max="1809" width="9.5703125" style="75" bestFit="1" customWidth="1"/>
    <col min="1810" max="1811" width="10.28515625" style="75" bestFit="1" customWidth="1"/>
    <col min="1812" max="1812" width="10" style="75" bestFit="1" customWidth="1"/>
    <col min="1813" max="1813" width="10.28515625" style="75" customWidth="1"/>
    <col min="1814" max="1814" width="10.140625" style="75" customWidth="1"/>
    <col min="1815" max="1815" width="10.28515625" style="75" customWidth="1"/>
    <col min="1816" max="1816" width="10.28515625" style="75" bestFit="1" customWidth="1"/>
    <col min="1817" max="1817" width="10" style="75" bestFit="1" customWidth="1"/>
    <col min="1818" max="1818" width="9.5703125" style="75" customWidth="1"/>
    <col min="1819" max="1819" width="10.85546875" style="75" bestFit="1" customWidth="1"/>
    <col min="1820" max="1820" width="11.42578125" style="75" customWidth="1"/>
    <col min="1821" max="2048" width="9.140625" style="75"/>
    <col min="2049" max="2049" width="3.42578125" style="75" customWidth="1"/>
    <col min="2050" max="2050" width="7.28515625" style="75" customWidth="1"/>
    <col min="2051" max="2051" width="27.42578125" style="75" customWidth="1"/>
    <col min="2052" max="2052" width="9.7109375" style="75" customWidth="1"/>
    <col min="2053" max="2053" width="6.7109375" style="75" customWidth="1"/>
    <col min="2054" max="2054" width="7" style="75" customWidth="1"/>
    <col min="2055" max="2055" width="7.42578125" style="75" customWidth="1"/>
    <col min="2056" max="2056" width="6.42578125" style="75" customWidth="1"/>
    <col min="2057" max="2057" width="7.140625" style="75" customWidth="1"/>
    <col min="2058" max="2058" width="7.7109375" style="75" customWidth="1"/>
    <col min="2059" max="2059" width="6.140625" style="75" customWidth="1"/>
    <col min="2060" max="2060" width="6.7109375" style="75" customWidth="1"/>
    <col min="2061" max="2061" width="7" style="75" customWidth="1"/>
    <col min="2062" max="2062" width="5.85546875" style="75" customWidth="1"/>
    <col min="2063" max="2063" width="8" style="75" bestFit="1" customWidth="1"/>
    <col min="2064" max="2064" width="25.5703125" style="75" customWidth="1"/>
    <col min="2065" max="2065" width="9.5703125" style="75" bestFit="1" customWidth="1"/>
    <col min="2066" max="2067" width="10.28515625" style="75" bestFit="1" customWidth="1"/>
    <col min="2068" max="2068" width="10" style="75" bestFit="1" customWidth="1"/>
    <col min="2069" max="2069" width="10.28515625" style="75" customWidth="1"/>
    <col min="2070" max="2070" width="10.140625" style="75" customWidth="1"/>
    <col min="2071" max="2071" width="10.28515625" style="75" customWidth="1"/>
    <col min="2072" max="2072" width="10.28515625" style="75" bestFit="1" customWidth="1"/>
    <col min="2073" max="2073" width="10" style="75" bestFit="1" customWidth="1"/>
    <col min="2074" max="2074" width="9.5703125" style="75" customWidth="1"/>
    <col min="2075" max="2075" width="10.85546875" style="75" bestFit="1" customWidth="1"/>
    <col min="2076" max="2076" width="11.42578125" style="75" customWidth="1"/>
    <col min="2077" max="2304" width="9.140625" style="75"/>
    <col min="2305" max="2305" width="3.42578125" style="75" customWidth="1"/>
    <col min="2306" max="2306" width="7.28515625" style="75" customWidth="1"/>
    <col min="2307" max="2307" width="27.42578125" style="75" customWidth="1"/>
    <col min="2308" max="2308" width="9.7109375" style="75" customWidth="1"/>
    <col min="2309" max="2309" width="6.7109375" style="75" customWidth="1"/>
    <col min="2310" max="2310" width="7" style="75" customWidth="1"/>
    <col min="2311" max="2311" width="7.42578125" style="75" customWidth="1"/>
    <col min="2312" max="2312" width="6.42578125" style="75" customWidth="1"/>
    <col min="2313" max="2313" width="7.140625" style="75" customWidth="1"/>
    <col min="2314" max="2314" width="7.7109375" style="75" customWidth="1"/>
    <col min="2315" max="2315" width="6.140625" style="75" customWidth="1"/>
    <col min="2316" max="2316" width="6.7109375" style="75" customWidth="1"/>
    <col min="2317" max="2317" width="7" style="75" customWidth="1"/>
    <col min="2318" max="2318" width="5.85546875" style="75" customWidth="1"/>
    <col min="2319" max="2319" width="8" style="75" bestFit="1" customWidth="1"/>
    <col min="2320" max="2320" width="25.5703125" style="75" customWidth="1"/>
    <col min="2321" max="2321" width="9.5703125" style="75" bestFit="1" customWidth="1"/>
    <col min="2322" max="2323" width="10.28515625" style="75" bestFit="1" customWidth="1"/>
    <col min="2324" max="2324" width="10" style="75" bestFit="1" customWidth="1"/>
    <col min="2325" max="2325" width="10.28515625" style="75" customWidth="1"/>
    <col min="2326" max="2326" width="10.140625" style="75" customWidth="1"/>
    <col min="2327" max="2327" width="10.28515625" style="75" customWidth="1"/>
    <col min="2328" max="2328" width="10.28515625" style="75" bestFit="1" customWidth="1"/>
    <col min="2329" max="2329" width="10" style="75" bestFit="1" customWidth="1"/>
    <col min="2330" max="2330" width="9.5703125" style="75" customWidth="1"/>
    <col min="2331" max="2331" width="10.85546875" style="75" bestFit="1" customWidth="1"/>
    <col min="2332" max="2332" width="11.42578125" style="75" customWidth="1"/>
    <col min="2333" max="2560" width="9.140625" style="75"/>
    <col min="2561" max="2561" width="3.42578125" style="75" customWidth="1"/>
    <col min="2562" max="2562" width="7.28515625" style="75" customWidth="1"/>
    <col min="2563" max="2563" width="27.42578125" style="75" customWidth="1"/>
    <col min="2564" max="2564" width="9.7109375" style="75" customWidth="1"/>
    <col min="2565" max="2565" width="6.7109375" style="75" customWidth="1"/>
    <col min="2566" max="2566" width="7" style="75" customWidth="1"/>
    <col min="2567" max="2567" width="7.42578125" style="75" customWidth="1"/>
    <col min="2568" max="2568" width="6.42578125" style="75" customWidth="1"/>
    <col min="2569" max="2569" width="7.140625" style="75" customWidth="1"/>
    <col min="2570" max="2570" width="7.7109375" style="75" customWidth="1"/>
    <col min="2571" max="2571" width="6.140625" style="75" customWidth="1"/>
    <col min="2572" max="2572" width="6.7109375" style="75" customWidth="1"/>
    <col min="2573" max="2573" width="7" style="75" customWidth="1"/>
    <col min="2574" max="2574" width="5.85546875" style="75" customWidth="1"/>
    <col min="2575" max="2575" width="8" style="75" bestFit="1" customWidth="1"/>
    <col min="2576" max="2576" width="25.5703125" style="75" customWidth="1"/>
    <col min="2577" max="2577" width="9.5703125" style="75" bestFit="1" customWidth="1"/>
    <col min="2578" max="2579" width="10.28515625" style="75" bestFit="1" customWidth="1"/>
    <col min="2580" max="2580" width="10" style="75" bestFit="1" customWidth="1"/>
    <col min="2581" max="2581" width="10.28515625" style="75" customWidth="1"/>
    <col min="2582" max="2582" width="10.140625" style="75" customWidth="1"/>
    <col min="2583" max="2583" width="10.28515625" style="75" customWidth="1"/>
    <col min="2584" max="2584" width="10.28515625" style="75" bestFit="1" customWidth="1"/>
    <col min="2585" max="2585" width="10" style="75" bestFit="1" customWidth="1"/>
    <col min="2586" max="2586" width="9.5703125" style="75" customWidth="1"/>
    <col min="2587" max="2587" width="10.85546875" style="75" bestFit="1" customWidth="1"/>
    <col min="2588" max="2588" width="11.42578125" style="75" customWidth="1"/>
    <col min="2589" max="2816" width="9.140625" style="75"/>
    <col min="2817" max="2817" width="3.42578125" style="75" customWidth="1"/>
    <col min="2818" max="2818" width="7.28515625" style="75" customWidth="1"/>
    <col min="2819" max="2819" width="27.42578125" style="75" customWidth="1"/>
    <col min="2820" max="2820" width="9.7109375" style="75" customWidth="1"/>
    <col min="2821" max="2821" width="6.7109375" style="75" customWidth="1"/>
    <col min="2822" max="2822" width="7" style="75" customWidth="1"/>
    <col min="2823" max="2823" width="7.42578125" style="75" customWidth="1"/>
    <col min="2824" max="2824" width="6.42578125" style="75" customWidth="1"/>
    <col min="2825" max="2825" width="7.140625" style="75" customWidth="1"/>
    <col min="2826" max="2826" width="7.7109375" style="75" customWidth="1"/>
    <col min="2827" max="2827" width="6.140625" style="75" customWidth="1"/>
    <col min="2828" max="2828" width="6.7109375" style="75" customWidth="1"/>
    <col min="2829" max="2829" width="7" style="75" customWidth="1"/>
    <col min="2830" max="2830" width="5.85546875" style="75" customWidth="1"/>
    <col min="2831" max="2831" width="8" style="75" bestFit="1" customWidth="1"/>
    <col min="2832" max="2832" width="25.5703125" style="75" customWidth="1"/>
    <col min="2833" max="2833" width="9.5703125" style="75" bestFit="1" customWidth="1"/>
    <col min="2834" max="2835" width="10.28515625" style="75" bestFit="1" customWidth="1"/>
    <col min="2836" max="2836" width="10" style="75" bestFit="1" customWidth="1"/>
    <col min="2837" max="2837" width="10.28515625" style="75" customWidth="1"/>
    <col min="2838" max="2838" width="10.140625" style="75" customWidth="1"/>
    <col min="2839" max="2839" width="10.28515625" style="75" customWidth="1"/>
    <col min="2840" max="2840" width="10.28515625" style="75" bestFit="1" customWidth="1"/>
    <col min="2841" max="2841" width="10" style="75" bestFit="1" customWidth="1"/>
    <col min="2842" max="2842" width="9.5703125" style="75" customWidth="1"/>
    <col min="2843" max="2843" width="10.85546875" style="75" bestFit="1" customWidth="1"/>
    <col min="2844" max="2844" width="11.42578125" style="75" customWidth="1"/>
    <col min="2845" max="3072" width="9.140625" style="75"/>
    <col min="3073" max="3073" width="3.42578125" style="75" customWidth="1"/>
    <col min="3074" max="3074" width="7.28515625" style="75" customWidth="1"/>
    <col min="3075" max="3075" width="27.42578125" style="75" customWidth="1"/>
    <col min="3076" max="3076" width="9.7109375" style="75" customWidth="1"/>
    <col min="3077" max="3077" width="6.7109375" style="75" customWidth="1"/>
    <col min="3078" max="3078" width="7" style="75" customWidth="1"/>
    <col min="3079" max="3079" width="7.42578125" style="75" customWidth="1"/>
    <col min="3080" max="3080" width="6.42578125" style="75" customWidth="1"/>
    <col min="3081" max="3081" width="7.140625" style="75" customWidth="1"/>
    <col min="3082" max="3082" width="7.7109375" style="75" customWidth="1"/>
    <col min="3083" max="3083" width="6.140625" style="75" customWidth="1"/>
    <col min="3084" max="3084" width="6.7109375" style="75" customWidth="1"/>
    <col min="3085" max="3085" width="7" style="75" customWidth="1"/>
    <col min="3086" max="3086" width="5.85546875" style="75" customWidth="1"/>
    <col min="3087" max="3087" width="8" style="75" bestFit="1" customWidth="1"/>
    <col min="3088" max="3088" width="25.5703125" style="75" customWidth="1"/>
    <col min="3089" max="3089" width="9.5703125" style="75" bestFit="1" customWidth="1"/>
    <col min="3090" max="3091" width="10.28515625" style="75" bestFit="1" customWidth="1"/>
    <col min="3092" max="3092" width="10" style="75" bestFit="1" customWidth="1"/>
    <col min="3093" max="3093" width="10.28515625" style="75" customWidth="1"/>
    <col min="3094" max="3094" width="10.140625" style="75" customWidth="1"/>
    <col min="3095" max="3095" width="10.28515625" style="75" customWidth="1"/>
    <col min="3096" max="3096" width="10.28515625" style="75" bestFit="1" customWidth="1"/>
    <col min="3097" max="3097" width="10" style="75" bestFit="1" customWidth="1"/>
    <col min="3098" max="3098" width="9.5703125" style="75" customWidth="1"/>
    <col min="3099" max="3099" width="10.85546875" style="75" bestFit="1" customWidth="1"/>
    <col min="3100" max="3100" width="11.42578125" style="75" customWidth="1"/>
    <col min="3101" max="3328" width="9.140625" style="75"/>
    <col min="3329" max="3329" width="3.42578125" style="75" customWidth="1"/>
    <col min="3330" max="3330" width="7.28515625" style="75" customWidth="1"/>
    <col min="3331" max="3331" width="27.42578125" style="75" customWidth="1"/>
    <col min="3332" max="3332" width="9.7109375" style="75" customWidth="1"/>
    <col min="3333" max="3333" width="6.7109375" style="75" customWidth="1"/>
    <col min="3334" max="3334" width="7" style="75" customWidth="1"/>
    <col min="3335" max="3335" width="7.42578125" style="75" customWidth="1"/>
    <col min="3336" max="3336" width="6.42578125" style="75" customWidth="1"/>
    <col min="3337" max="3337" width="7.140625" style="75" customWidth="1"/>
    <col min="3338" max="3338" width="7.7109375" style="75" customWidth="1"/>
    <col min="3339" max="3339" width="6.140625" style="75" customWidth="1"/>
    <col min="3340" max="3340" width="6.7109375" style="75" customWidth="1"/>
    <col min="3341" max="3341" width="7" style="75" customWidth="1"/>
    <col min="3342" max="3342" width="5.85546875" style="75" customWidth="1"/>
    <col min="3343" max="3343" width="8" style="75" bestFit="1" customWidth="1"/>
    <col min="3344" max="3344" width="25.5703125" style="75" customWidth="1"/>
    <col min="3345" max="3345" width="9.5703125" style="75" bestFit="1" customWidth="1"/>
    <col min="3346" max="3347" width="10.28515625" style="75" bestFit="1" customWidth="1"/>
    <col min="3348" max="3348" width="10" style="75" bestFit="1" customWidth="1"/>
    <col min="3349" max="3349" width="10.28515625" style="75" customWidth="1"/>
    <col min="3350" max="3350" width="10.140625" style="75" customWidth="1"/>
    <col min="3351" max="3351" width="10.28515625" style="75" customWidth="1"/>
    <col min="3352" max="3352" width="10.28515625" style="75" bestFit="1" customWidth="1"/>
    <col min="3353" max="3353" width="10" style="75" bestFit="1" customWidth="1"/>
    <col min="3354" max="3354" width="9.5703125" style="75" customWidth="1"/>
    <col min="3355" max="3355" width="10.85546875" style="75" bestFit="1" customWidth="1"/>
    <col min="3356" max="3356" width="11.42578125" style="75" customWidth="1"/>
    <col min="3357" max="3584" width="9.140625" style="75"/>
    <col min="3585" max="3585" width="3.42578125" style="75" customWidth="1"/>
    <col min="3586" max="3586" width="7.28515625" style="75" customWidth="1"/>
    <col min="3587" max="3587" width="27.42578125" style="75" customWidth="1"/>
    <col min="3588" max="3588" width="9.7109375" style="75" customWidth="1"/>
    <col min="3589" max="3589" width="6.7109375" style="75" customWidth="1"/>
    <col min="3590" max="3590" width="7" style="75" customWidth="1"/>
    <col min="3591" max="3591" width="7.42578125" style="75" customWidth="1"/>
    <col min="3592" max="3592" width="6.42578125" style="75" customWidth="1"/>
    <col min="3593" max="3593" width="7.140625" style="75" customWidth="1"/>
    <col min="3594" max="3594" width="7.7109375" style="75" customWidth="1"/>
    <col min="3595" max="3595" width="6.140625" style="75" customWidth="1"/>
    <col min="3596" max="3596" width="6.7109375" style="75" customWidth="1"/>
    <col min="3597" max="3597" width="7" style="75" customWidth="1"/>
    <col min="3598" max="3598" width="5.85546875" style="75" customWidth="1"/>
    <col min="3599" max="3599" width="8" style="75" bestFit="1" customWidth="1"/>
    <col min="3600" max="3600" width="25.5703125" style="75" customWidth="1"/>
    <col min="3601" max="3601" width="9.5703125" style="75" bestFit="1" customWidth="1"/>
    <col min="3602" max="3603" width="10.28515625" style="75" bestFit="1" customWidth="1"/>
    <col min="3604" max="3604" width="10" style="75" bestFit="1" customWidth="1"/>
    <col min="3605" max="3605" width="10.28515625" style="75" customWidth="1"/>
    <col min="3606" max="3606" width="10.140625" style="75" customWidth="1"/>
    <col min="3607" max="3607" width="10.28515625" style="75" customWidth="1"/>
    <col min="3608" max="3608" width="10.28515625" style="75" bestFit="1" customWidth="1"/>
    <col min="3609" max="3609" width="10" style="75" bestFit="1" customWidth="1"/>
    <col min="3610" max="3610" width="9.5703125" style="75" customWidth="1"/>
    <col min="3611" max="3611" width="10.85546875" style="75" bestFit="1" customWidth="1"/>
    <col min="3612" max="3612" width="11.42578125" style="75" customWidth="1"/>
    <col min="3613" max="3840" width="9.140625" style="75"/>
    <col min="3841" max="3841" width="3.42578125" style="75" customWidth="1"/>
    <col min="3842" max="3842" width="7.28515625" style="75" customWidth="1"/>
    <col min="3843" max="3843" width="27.42578125" style="75" customWidth="1"/>
    <col min="3844" max="3844" width="9.7109375" style="75" customWidth="1"/>
    <col min="3845" max="3845" width="6.7109375" style="75" customWidth="1"/>
    <col min="3846" max="3846" width="7" style="75" customWidth="1"/>
    <col min="3847" max="3847" width="7.42578125" style="75" customWidth="1"/>
    <col min="3848" max="3848" width="6.42578125" style="75" customWidth="1"/>
    <col min="3849" max="3849" width="7.140625" style="75" customWidth="1"/>
    <col min="3850" max="3850" width="7.7109375" style="75" customWidth="1"/>
    <col min="3851" max="3851" width="6.140625" style="75" customWidth="1"/>
    <col min="3852" max="3852" width="6.7109375" style="75" customWidth="1"/>
    <col min="3853" max="3853" width="7" style="75" customWidth="1"/>
    <col min="3854" max="3854" width="5.85546875" style="75" customWidth="1"/>
    <col min="3855" max="3855" width="8" style="75" bestFit="1" customWidth="1"/>
    <col min="3856" max="3856" width="25.5703125" style="75" customWidth="1"/>
    <col min="3857" max="3857" width="9.5703125" style="75" bestFit="1" customWidth="1"/>
    <col min="3858" max="3859" width="10.28515625" style="75" bestFit="1" customWidth="1"/>
    <col min="3860" max="3860" width="10" style="75" bestFit="1" customWidth="1"/>
    <col min="3861" max="3861" width="10.28515625" style="75" customWidth="1"/>
    <col min="3862" max="3862" width="10.140625" style="75" customWidth="1"/>
    <col min="3863" max="3863" width="10.28515625" style="75" customWidth="1"/>
    <col min="3864" max="3864" width="10.28515625" style="75" bestFit="1" customWidth="1"/>
    <col min="3865" max="3865" width="10" style="75" bestFit="1" customWidth="1"/>
    <col min="3866" max="3866" width="9.5703125" style="75" customWidth="1"/>
    <col min="3867" max="3867" width="10.85546875" style="75" bestFit="1" customWidth="1"/>
    <col min="3868" max="3868" width="11.42578125" style="75" customWidth="1"/>
    <col min="3869" max="4096" width="9.140625" style="75"/>
    <col min="4097" max="4097" width="3.42578125" style="75" customWidth="1"/>
    <col min="4098" max="4098" width="7.28515625" style="75" customWidth="1"/>
    <col min="4099" max="4099" width="27.42578125" style="75" customWidth="1"/>
    <col min="4100" max="4100" width="9.7109375" style="75" customWidth="1"/>
    <col min="4101" max="4101" width="6.7109375" style="75" customWidth="1"/>
    <col min="4102" max="4102" width="7" style="75" customWidth="1"/>
    <col min="4103" max="4103" width="7.42578125" style="75" customWidth="1"/>
    <col min="4104" max="4104" width="6.42578125" style="75" customWidth="1"/>
    <col min="4105" max="4105" width="7.140625" style="75" customWidth="1"/>
    <col min="4106" max="4106" width="7.7109375" style="75" customWidth="1"/>
    <col min="4107" max="4107" width="6.140625" style="75" customWidth="1"/>
    <col min="4108" max="4108" width="6.7109375" style="75" customWidth="1"/>
    <col min="4109" max="4109" width="7" style="75" customWidth="1"/>
    <col min="4110" max="4110" width="5.85546875" style="75" customWidth="1"/>
    <col min="4111" max="4111" width="8" style="75" bestFit="1" customWidth="1"/>
    <col min="4112" max="4112" width="25.5703125" style="75" customWidth="1"/>
    <col min="4113" max="4113" width="9.5703125" style="75" bestFit="1" customWidth="1"/>
    <col min="4114" max="4115" width="10.28515625" style="75" bestFit="1" customWidth="1"/>
    <col min="4116" max="4116" width="10" style="75" bestFit="1" customWidth="1"/>
    <col min="4117" max="4117" width="10.28515625" style="75" customWidth="1"/>
    <col min="4118" max="4118" width="10.140625" style="75" customWidth="1"/>
    <col min="4119" max="4119" width="10.28515625" style="75" customWidth="1"/>
    <col min="4120" max="4120" width="10.28515625" style="75" bestFit="1" customWidth="1"/>
    <col min="4121" max="4121" width="10" style="75" bestFit="1" customWidth="1"/>
    <col min="4122" max="4122" width="9.5703125" style="75" customWidth="1"/>
    <col min="4123" max="4123" width="10.85546875" style="75" bestFit="1" customWidth="1"/>
    <col min="4124" max="4124" width="11.42578125" style="75" customWidth="1"/>
    <col min="4125" max="4352" width="9.140625" style="75"/>
    <col min="4353" max="4353" width="3.42578125" style="75" customWidth="1"/>
    <col min="4354" max="4354" width="7.28515625" style="75" customWidth="1"/>
    <col min="4355" max="4355" width="27.42578125" style="75" customWidth="1"/>
    <col min="4356" max="4356" width="9.7109375" style="75" customWidth="1"/>
    <col min="4357" max="4357" width="6.7109375" style="75" customWidth="1"/>
    <col min="4358" max="4358" width="7" style="75" customWidth="1"/>
    <col min="4359" max="4359" width="7.42578125" style="75" customWidth="1"/>
    <col min="4360" max="4360" width="6.42578125" style="75" customWidth="1"/>
    <col min="4361" max="4361" width="7.140625" style="75" customWidth="1"/>
    <col min="4362" max="4362" width="7.7109375" style="75" customWidth="1"/>
    <col min="4363" max="4363" width="6.140625" style="75" customWidth="1"/>
    <col min="4364" max="4364" width="6.7109375" style="75" customWidth="1"/>
    <col min="4365" max="4365" width="7" style="75" customWidth="1"/>
    <col min="4366" max="4366" width="5.85546875" style="75" customWidth="1"/>
    <col min="4367" max="4367" width="8" style="75" bestFit="1" customWidth="1"/>
    <col min="4368" max="4368" width="25.5703125" style="75" customWidth="1"/>
    <col min="4369" max="4369" width="9.5703125" style="75" bestFit="1" customWidth="1"/>
    <col min="4370" max="4371" width="10.28515625" style="75" bestFit="1" customWidth="1"/>
    <col min="4372" max="4372" width="10" style="75" bestFit="1" customWidth="1"/>
    <col min="4373" max="4373" width="10.28515625" style="75" customWidth="1"/>
    <col min="4374" max="4374" width="10.140625" style="75" customWidth="1"/>
    <col min="4375" max="4375" width="10.28515625" style="75" customWidth="1"/>
    <col min="4376" max="4376" width="10.28515625" style="75" bestFit="1" customWidth="1"/>
    <col min="4377" max="4377" width="10" style="75" bestFit="1" customWidth="1"/>
    <col min="4378" max="4378" width="9.5703125" style="75" customWidth="1"/>
    <col min="4379" max="4379" width="10.85546875" style="75" bestFit="1" customWidth="1"/>
    <col min="4380" max="4380" width="11.42578125" style="75" customWidth="1"/>
    <col min="4381" max="4608" width="9.140625" style="75"/>
    <col min="4609" max="4609" width="3.42578125" style="75" customWidth="1"/>
    <col min="4610" max="4610" width="7.28515625" style="75" customWidth="1"/>
    <col min="4611" max="4611" width="27.42578125" style="75" customWidth="1"/>
    <col min="4612" max="4612" width="9.7109375" style="75" customWidth="1"/>
    <col min="4613" max="4613" width="6.7109375" style="75" customWidth="1"/>
    <col min="4614" max="4614" width="7" style="75" customWidth="1"/>
    <col min="4615" max="4615" width="7.42578125" style="75" customWidth="1"/>
    <col min="4616" max="4616" width="6.42578125" style="75" customWidth="1"/>
    <col min="4617" max="4617" width="7.140625" style="75" customWidth="1"/>
    <col min="4618" max="4618" width="7.7109375" style="75" customWidth="1"/>
    <col min="4619" max="4619" width="6.140625" style="75" customWidth="1"/>
    <col min="4620" max="4620" width="6.7109375" style="75" customWidth="1"/>
    <col min="4621" max="4621" width="7" style="75" customWidth="1"/>
    <col min="4622" max="4622" width="5.85546875" style="75" customWidth="1"/>
    <col min="4623" max="4623" width="8" style="75" bestFit="1" customWidth="1"/>
    <col min="4624" max="4624" width="25.5703125" style="75" customWidth="1"/>
    <col min="4625" max="4625" width="9.5703125" style="75" bestFit="1" customWidth="1"/>
    <col min="4626" max="4627" width="10.28515625" style="75" bestFit="1" customWidth="1"/>
    <col min="4628" max="4628" width="10" style="75" bestFit="1" customWidth="1"/>
    <col min="4629" max="4629" width="10.28515625" style="75" customWidth="1"/>
    <col min="4630" max="4630" width="10.140625" style="75" customWidth="1"/>
    <col min="4631" max="4631" width="10.28515625" style="75" customWidth="1"/>
    <col min="4632" max="4632" width="10.28515625" style="75" bestFit="1" customWidth="1"/>
    <col min="4633" max="4633" width="10" style="75" bestFit="1" customWidth="1"/>
    <col min="4634" max="4634" width="9.5703125" style="75" customWidth="1"/>
    <col min="4635" max="4635" width="10.85546875" style="75" bestFit="1" customWidth="1"/>
    <col min="4636" max="4636" width="11.42578125" style="75" customWidth="1"/>
    <col min="4637" max="4864" width="9.140625" style="75"/>
    <col min="4865" max="4865" width="3.42578125" style="75" customWidth="1"/>
    <col min="4866" max="4866" width="7.28515625" style="75" customWidth="1"/>
    <col min="4867" max="4867" width="27.42578125" style="75" customWidth="1"/>
    <col min="4868" max="4868" width="9.7109375" style="75" customWidth="1"/>
    <col min="4869" max="4869" width="6.7109375" style="75" customWidth="1"/>
    <col min="4870" max="4870" width="7" style="75" customWidth="1"/>
    <col min="4871" max="4871" width="7.42578125" style="75" customWidth="1"/>
    <col min="4872" max="4872" width="6.42578125" style="75" customWidth="1"/>
    <col min="4873" max="4873" width="7.140625" style="75" customWidth="1"/>
    <col min="4874" max="4874" width="7.7109375" style="75" customWidth="1"/>
    <col min="4875" max="4875" width="6.140625" style="75" customWidth="1"/>
    <col min="4876" max="4876" width="6.7109375" style="75" customWidth="1"/>
    <col min="4877" max="4877" width="7" style="75" customWidth="1"/>
    <col min="4878" max="4878" width="5.85546875" style="75" customWidth="1"/>
    <col min="4879" max="4879" width="8" style="75" bestFit="1" customWidth="1"/>
    <col min="4880" max="4880" width="25.5703125" style="75" customWidth="1"/>
    <col min="4881" max="4881" width="9.5703125" style="75" bestFit="1" customWidth="1"/>
    <col min="4882" max="4883" width="10.28515625" style="75" bestFit="1" customWidth="1"/>
    <col min="4884" max="4884" width="10" style="75" bestFit="1" customWidth="1"/>
    <col min="4885" max="4885" width="10.28515625" style="75" customWidth="1"/>
    <col min="4886" max="4886" width="10.140625" style="75" customWidth="1"/>
    <col min="4887" max="4887" width="10.28515625" style="75" customWidth="1"/>
    <col min="4888" max="4888" width="10.28515625" style="75" bestFit="1" customWidth="1"/>
    <col min="4889" max="4889" width="10" style="75" bestFit="1" customWidth="1"/>
    <col min="4890" max="4890" width="9.5703125" style="75" customWidth="1"/>
    <col min="4891" max="4891" width="10.85546875" style="75" bestFit="1" customWidth="1"/>
    <col min="4892" max="4892" width="11.42578125" style="75" customWidth="1"/>
    <col min="4893" max="5120" width="9.140625" style="75"/>
    <col min="5121" max="5121" width="3.42578125" style="75" customWidth="1"/>
    <col min="5122" max="5122" width="7.28515625" style="75" customWidth="1"/>
    <col min="5123" max="5123" width="27.42578125" style="75" customWidth="1"/>
    <col min="5124" max="5124" width="9.7109375" style="75" customWidth="1"/>
    <col min="5125" max="5125" width="6.7109375" style="75" customWidth="1"/>
    <col min="5126" max="5126" width="7" style="75" customWidth="1"/>
    <col min="5127" max="5127" width="7.42578125" style="75" customWidth="1"/>
    <col min="5128" max="5128" width="6.42578125" style="75" customWidth="1"/>
    <col min="5129" max="5129" width="7.140625" style="75" customWidth="1"/>
    <col min="5130" max="5130" width="7.7109375" style="75" customWidth="1"/>
    <col min="5131" max="5131" width="6.140625" style="75" customWidth="1"/>
    <col min="5132" max="5132" width="6.7109375" style="75" customWidth="1"/>
    <col min="5133" max="5133" width="7" style="75" customWidth="1"/>
    <col min="5134" max="5134" width="5.85546875" style="75" customWidth="1"/>
    <col min="5135" max="5135" width="8" style="75" bestFit="1" customWidth="1"/>
    <col min="5136" max="5136" width="25.5703125" style="75" customWidth="1"/>
    <col min="5137" max="5137" width="9.5703125" style="75" bestFit="1" customWidth="1"/>
    <col min="5138" max="5139" width="10.28515625" style="75" bestFit="1" customWidth="1"/>
    <col min="5140" max="5140" width="10" style="75" bestFit="1" customWidth="1"/>
    <col min="5141" max="5141" width="10.28515625" style="75" customWidth="1"/>
    <col min="5142" max="5142" width="10.140625" style="75" customWidth="1"/>
    <col min="5143" max="5143" width="10.28515625" style="75" customWidth="1"/>
    <col min="5144" max="5144" width="10.28515625" style="75" bestFit="1" customWidth="1"/>
    <col min="5145" max="5145" width="10" style="75" bestFit="1" customWidth="1"/>
    <col min="5146" max="5146" width="9.5703125" style="75" customWidth="1"/>
    <col min="5147" max="5147" width="10.85546875" style="75" bestFit="1" customWidth="1"/>
    <col min="5148" max="5148" width="11.42578125" style="75" customWidth="1"/>
    <col min="5149" max="5376" width="9.140625" style="75"/>
    <col min="5377" max="5377" width="3.42578125" style="75" customWidth="1"/>
    <col min="5378" max="5378" width="7.28515625" style="75" customWidth="1"/>
    <col min="5379" max="5379" width="27.42578125" style="75" customWidth="1"/>
    <col min="5380" max="5380" width="9.7109375" style="75" customWidth="1"/>
    <col min="5381" max="5381" width="6.7109375" style="75" customWidth="1"/>
    <col min="5382" max="5382" width="7" style="75" customWidth="1"/>
    <col min="5383" max="5383" width="7.42578125" style="75" customWidth="1"/>
    <col min="5384" max="5384" width="6.42578125" style="75" customWidth="1"/>
    <col min="5385" max="5385" width="7.140625" style="75" customWidth="1"/>
    <col min="5386" max="5386" width="7.7109375" style="75" customWidth="1"/>
    <col min="5387" max="5387" width="6.140625" style="75" customWidth="1"/>
    <col min="5388" max="5388" width="6.7109375" style="75" customWidth="1"/>
    <col min="5389" max="5389" width="7" style="75" customWidth="1"/>
    <col min="5390" max="5390" width="5.85546875" style="75" customWidth="1"/>
    <col min="5391" max="5391" width="8" style="75" bestFit="1" customWidth="1"/>
    <col min="5392" max="5392" width="25.5703125" style="75" customWidth="1"/>
    <col min="5393" max="5393" width="9.5703125" style="75" bestFit="1" customWidth="1"/>
    <col min="5394" max="5395" width="10.28515625" style="75" bestFit="1" customWidth="1"/>
    <col min="5396" max="5396" width="10" style="75" bestFit="1" customWidth="1"/>
    <col min="5397" max="5397" width="10.28515625" style="75" customWidth="1"/>
    <col min="5398" max="5398" width="10.140625" style="75" customWidth="1"/>
    <col min="5399" max="5399" width="10.28515625" style="75" customWidth="1"/>
    <col min="5400" max="5400" width="10.28515625" style="75" bestFit="1" customWidth="1"/>
    <col min="5401" max="5401" width="10" style="75" bestFit="1" customWidth="1"/>
    <col min="5402" max="5402" width="9.5703125" style="75" customWidth="1"/>
    <col min="5403" max="5403" width="10.85546875" style="75" bestFit="1" customWidth="1"/>
    <col min="5404" max="5404" width="11.42578125" style="75" customWidth="1"/>
    <col min="5405" max="5632" width="9.140625" style="75"/>
    <col min="5633" max="5633" width="3.42578125" style="75" customWidth="1"/>
    <col min="5634" max="5634" width="7.28515625" style="75" customWidth="1"/>
    <col min="5635" max="5635" width="27.42578125" style="75" customWidth="1"/>
    <col min="5636" max="5636" width="9.7109375" style="75" customWidth="1"/>
    <col min="5637" max="5637" width="6.7109375" style="75" customWidth="1"/>
    <col min="5638" max="5638" width="7" style="75" customWidth="1"/>
    <col min="5639" max="5639" width="7.42578125" style="75" customWidth="1"/>
    <col min="5640" max="5640" width="6.42578125" style="75" customWidth="1"/>
    <col min="5641" max="5641" width="7.140625" style="75" customWidth="1"/>
    <col min="5642" max="5642" width="7.7109375" style="75" customWidth="1"/>
    <col min="5643" max="5643" width="6.140625" style="75" customWidth="1"/>
    <col min="5644" max="5644" width="6.7109375" style="75" customWidth="1"/>
    <col min="5645" max="5645" width="7" style="75" customWidth="1"/>
    <col min="5646" max="5646" width="5.85546875" style="75" customWidth="1"/>
    <col min="5647" max="5647" width="8" style="75" bestFit="1" customWidth="1"/>
    <col min="5648" max="5648" width="25.5703125" style="75" customWidth="1"/>
    <col min="5649" max="5649" width="9.5703125" style="75" bestFit="1" customWidth="1"/>
    <col min="5650" max="5651" width="10.28515625" style="75" bestFit="1" customWidth="1"/>
    <col min="5652" max="5652" width="10" style="75" bestFit="1" customWidth="1"/>
    <col min="5653" max="5653" width="10.28515625" style="75" customWidth="1"/>
    <col min="5654" max="5654" width="10.140625" style="75" customWidth="1"/>
    <col min="5655" max="5655" width="10.28515625" style="75" customWidth="1"/>
    <col min="5656" max="5656" width="10.28515625" style="75" bestFit="1" customWidth="1"/>
    <col min="5657" max="5657" width="10" style="75" bestFit="1" customWidth="1"/>
    <col min="5658" max="5658" width="9.5703125" style="75" customWidth="1"/>
    <col min="5659" max="5659" width="10.85546875" style="75" bestFit="1" customWidth="1"/>
    <col min="5660" max="5660" width="11.42578125" style="75" customWidth="1"/>
    <col min="5661" max="5888" width="9.140625" style="75"/>
    <col min="5889" max="5889" width="3.42578125" style="75" customWidth="1"/>
    <col min="5890" max="5890" width="7.28515625" style="75" customWidth="1"/>
    <col min="5891" max="5891" width="27.42578125" style="75" customWidth="1"/>
    <col min="5892" max="5892" width="9.7109375" style="75" customWidth="1"/>
    <col min="5893" max="5893" width="6.7109375" style="75" customWidth="1"/>
    <col min="5894" max="5894" width="7" style="75" customWidth="1"/>
    <col min="5895" max="5895" width="7.42578125" style="75" customWidth="1"/>
    <col min="5896" max="5896" width="6.42578125" style="75" customWidth="1"/>
    <col min="5897" max="5897" width="7.140625" style="75" customWidth="1"/>
    <col min="5898" max="5898" width="7.7109375" style="75" customWidth="1"/>
    <col min="5899" max="5899" width="6.140625" style="75" customWidth="1"/>
    <col min="5900" max="5900" width="6.7109375" style="75" customWidth="1"/>
    <col min="5901" max="5901" width="7" style="75" customWidth="1"/>
    <col min="5902" max="5902" width="5.85546875" style="75" customWidth="1"/>
    <col min="5903" max="5903" width="8" style="75" bestFit="1" customWidth="1"/>
    <col min="5904" max="5904" width="25.5703125" style="75" customWidth="1"/>
    <col min="5905" max="5905" width="9.5703125" style="75" bestFit="1" customWidth="1"/>
    <col min="5906" max="5907" width="10.28515625" style="75" bestFit="1" customWidth="1"/>
    <col min="5908" max="5908" width="10" style="75" bestFit="1" customWidth="1"/>
    <col min="5909" max="5909" width="10.28515625" style="75" customWidth="1"/>
    <col min="5910" max="5910" width="10.140625" style="75" customWidth="1"/>
    <col min="5911" max="5911" width="10.28515625" style="75" customWidth="1"/>
    <col min="5912" max="5912" width="10.28515625" style="75" bestFit="1" customWidth="1"/>
    <col min="5913" max="5913" width="10" style="75" bestFit="1" customWidth="1"/>
    <col min="5914" max="5914" width="9.5703125" style="75" customWidth="1"/>
    <col min="5915" max="5915" width="10.85546875" style="75" bestFit="1" customWidth="1"/>
    <col min="5916" max="5916" width="11.42578125" style="75" customWidth="1"/>
    <col min="5917" max="6144" width="9.140625" style="75"/>
    <col min="6145" max="6145" width="3.42578125" style="75" customWidth="1"/>
    <col min="6146" max="6146" width="7.28515625" style="75" customWidth="1"/>
    <col min="6147" max="6147" width="27.42578125" style="75" customWidth="1"/>
    <col min="6148" max="6148" width="9.7109375" style="75" customWidth="1"/>
    <col min="6149" max="6149" width="6.7109375" style="75" customWidth="1"/>
    <col min="6150" max="6150" width="7" style="75" customWidth="1"/>
    <col min="6151" max="6151" width="7.42578125" style="75" customWidth="1"/>
    <col min="6152" max="6152" width="6.42578125" style="75" customWidth="1"/>
    <col min="6153" max="6153" width="7.140625" style="75" customWidth="1"/>
    <col min="6154" max="6154" width="7.7109375" style="75" customWidth="1"/>
    <col min="6155" max="6155" width="6.140625" style="75" customWidth="1"/>
    <col min="6156" max="6156" width="6.7109375" style="75" customWidth="1"/>
    <col min="6157" max="6157" width="7" style="75" customWidth="1"/>
    <col min="6158" max="6158" width="5.85546875" style="75" customWidth="1"/>
    <col min="6159" max="6159" width="8" style="75" bestFit="1" customWidth="1"/>
    <col min="6160" max="6160" width="25.5703125" style="75" customWidth="1"/>
    <col min="6161" max="6161" width="9.5703125" style="75" bestFit="1" customWidth="1"/>
    <col min="6162" max="6163" width="10.28515625" style="75" bestFit="1" customWidth="1"/>
    <col min="6164" max="6164" width="10" style="75" bestFit="1" customWidth="1"/>
    <col min="6165" max="6165" width="10.28515625" style="75" customWidth="1"/>
    <col min="6166" max="6166" width="10.140625" style="75" customWidth="1"/>
    <col min="6167" max="6167" width="10.28515625" style="75" customWidth="1"/>
    <col min="6168" max="6168" width="10.28515625" style="75" bestFit="1" customWidth="1"/>
    <col min="6169" max="6169" width="10" style="75" bestFit="1" customWidth="1"/>
    <col min="6170" max="6170" width="9.5703125" style="75" customWidth="1"/>
    <col min="6171" max="6171" width="10.85546875" style="75" bestFit="1" customWidth="1"/>
    <col min="6172" max="6172" width="11.42578125" style="75" customWidth="1"/>
    <col min="6173" max="6400" width="9.140625" style="75"/>
    <col min="6401" max="6401" width="3.42578125" style="75" customWidth="1"/>
    <col min="6402" max="6402" width="7.28515625" style="75" customWidth="1"/>
    <col min="6403" max="6403" width="27.42578125" style="75" customWidth="1"/>
    <col min="6404" max="6404" width="9.7109375" style="75" customWidth="1"/>
    <col min="6405" max="6405" width="6.7109375" style="75" customWidth="1"/>
    <col min="6406" max="6406" width="7" style="75" customWidth="1"/>
    <col min="6407" max="6407" width="7.42578125" style="75" customWidth="1"/>
    <col min="6408" max="6408" width="6.42578125" style="75" customWidth="1"/>
    <col min="6409" max="6409" width="7.140625" style="75" customWidth="1"/>
    <col min="6410" max="6410" width="7.7109375" style="75" customWidth="1"/>
    <col min="6411" max="6411" width="6.140625" style="75" customWidth="1"/>
    <col min="6412" max="6412" width="6.7109375" style="75" customWidth="1"/>
    <col min="6413" max="6413" width="7" style="75" customWidth="1"/>
    <col min="6414" max="6414" width="5.85546875" style="75" customWidth="1"/>
    <col min="6415" max="6415" width="8" style="75" bestFit="1" customWidth="1"/>
    <col min="6416" max="6416" width="25.5703125" style="75" customWidth="1"/>
    <col min="6417" max="6417" width="9.5703125" style="75" bestFit="1" customWidth="1"/>
    <col min="6418" max="6419" width="10.28515625" style="75" bestFit="1" customWidth="1"/>
    <col min="6420" max="6420" width="10" style="75" bestFit="1" customWidth="1"/>
    <col min="6421" max="6421" width="10.28515625" style="75" customWidth="1"/>
    <col min="6422" max="6422" width="10.140625" style="75" customWidth="1"/>
    <col min="6423" max="6423" width="10.28515625" style="75" customWidth="1"/>
    <col min="6424" max="6424" width="10.28515625" style="75" bestFit="1" customWidth="1"/>
    <col min="6425" max="6425" width="10" style="75" bestFit="1" customWidth="1"/>
    <col min="6426" max="6426" width="9.5703125" style="75" customWidth="1"/>
    <col min="6427" max="6427" width="10.85546875" style="75" bestFit="1" customWidth="1"/>
    <col min="6428" max="6428" width="11.42578125" style="75" customWidth="1"/>
    <col min="6429" max="6656" width="9.140625" style="75"/>
    <col min="6657" max="6657" width="3.42578125" style="75" customWidth="1"/>
    <col min="6658" max="6658" width="7.28515625" style="75" customWidth="1"/>
    <col min="6659" max="6659" width="27.42578125" style="75" customWidth="1"/>
    <col min="6660" max="6660" width="9.7109375" style="75" customWidth="1"/>
    <col min="6661" max="6661" width="6.7109375" style="75" customWidth="1"/>
    <col min="6662" max="6662" width="7" style="75" customWidth="1"/>
    <col min="6663" max="6663" width="7.42578125" style="75" customWidth="1"/>
    <col min="6664" max="6664" width="6.42578125" style="75" customWidth="1"/>
    <col min="6665" max="6665" width="7.140625" style="75" customWidth="1"/>
    <col min="6666" max="6666" width="7.7109375" style="75" customWidth="1"/>
    <col min="6667" max="6667" width="6.140625" style="75" customWidth="1"/>
    <col min="6668" max="6668" width="6.7109375" style="75" customWidth="1"/>
    <col min="6669" max="6669" width="7" style="75" customWidth="1"/>
    <col min="6670" max="6670" width="5.85546875" style="75" customWidth="1"/>
    <col min="6671" max="6671" width="8" style="75" bestFit="1" customWidth="1"/>
    <col min="6672" max="6672" width="25.5703125" style="75" customWidth="1"/>
    <col min="6673" max="6673" width="9.5703125" style="75" bestFit="1" customWidth="1"/>
    <col min="6674" max="6675" width="10.28515625" style="75" bestFit="1" customWidth="1"/>
    <col min="6676" max="6676" width="10" style="75" bestFit="1" customWidth="1"/>
    <col min="6677" max="6677" width="10.28515625" style="75" customWidth="1"/>
    <col min="6678" max="6678" width="10.140625" style="75" customWidth="1"/>
    <col min="6679" max="6679" width="10.28515625" style="75" customWidth="1"/>
    <col min="6680" max="6680" width="10.28515625" style="75" bestFit="1" customWidth="1"/>
    <col min="6681" max="6681" width="10" style="75" bestFit="1" customWidth="1"/>
    <col min="6682" max="6682" width="9.5703125" style="75" customWidth="1"/>
    <col min="6683" max="6683" width="10.85546875" style="75" bestFit="1" customWidth="1"/>
    <col min="6684" max="6684" width="11.42578125" style="75" customWidth="1"/>
    <col min="6685" max="6912" width="9.140625" style="75"/>
    <col min="6913" max="6913" width="3.42578125" style="75" customWidth="1"/>
    <col min="6914" max="6914" width="7.28515625" style="75" customWidth="1"/>
    <col min="6915" max="6915" width="27.42578125" style="75" customWidth="1"/>
    <col min="6916" max="6916" width="9.7109375" style="75" customWidth="1"/>
    <col min="6917" max="6917" width="6.7109375" style="75" customWidth="1"/>
    <col min="6918" max="6918" width="7" style="75" customWidth="1"/>
    <col min="6919" max="6919" width="7.42578125" style="75" customWidth="1"/>
    <col min="6920" max="6920" width="6.42578125" style="75" customWidth="1"/>
    <col min="6921" max="6921" width="7.140625" style="75" customWidth="1"/>
    <col min="6922" max="6922" width="7.7109375" style="75" customWidth="1"/>
    <col min="6923" max="6923" width="6.140625" style="75" customWidth="1"/>
    <col min="6924" max="6924" width="6.7109375" style="75" customWidth="1"/>
    <col min="6925" max="6925" width="7" style="75" customWidth="1"/>
    <col min="6926" max="6926" width="5.85546875" style="75" customWidth="1"/>
    <col min="6927" max="6927" width="8" style="75" bestFit="1" customWidth="1"/>
    <col min="6928" max="6928" width="25.5703125" style="75" customWidth="1"/>
    <col min="6929" max="6929" width="9.5703125" style="75" bestFit="1" customWidth="1"/>
    <col min="6930" max="6931" width="10.28515625" style="75" bestFit="1" customWidth="1"/>
    <col min="6932" max="6932" width="10" style="75" bestFit="1" customWidth="1"/>
    <col min="6933" max="6933" width="10.28515625" style="75" customWidth="1"/>
    <col min="6934" max="6934" width="10.140625" style="75" customWidth="1"/>
    <col min="6935" max="6935" width="10.28515625" style="75" customWidth="1"/>
    <col min="6936" max="6936" width="10.28515625" style="75" bestFit="1" customWidth="1"/>
    <col min="6937" max="6937" width="10" style="75" bestFit="1" customWidth="1"/>
    <col min="6938" max="6938" width="9.5703125" style="75" customWidth="1"/>
    <col min="6939" max="6939" width="10.85546875" style="75" bestFit="1" customWidth="1"/>
    <col min="6940" max="6940" width="11.42578125" style="75" customWidth="1"/>
    <col min="6941" max="7168" width="9.140625" style="75"/>
    <col min="7169" max="7169" width="3.42578125" style="75" customWidth="1"/>
    <col min="7170" max="7170" width="7.28515625" style="75" customWidth="1"/>
    <col min="7171" max="7171" width="27.42578125" style="75" customWidth="1"/>
    <col min="7172" max="7172" width="9.7109375" style="75" customWidth="1"/>
    <col min="7173" max="7173" width="6.7109375" style="75" customWidth="1"/>
    <col min="7174" max="7174" width="7" style="75" customWidth="1"/>
    <col min="7175" max="7175" width="7.42578125" style="75" customWidth="1"/>
    <col min="7176" max="7176" width="6.42578125" style="75" customWidth="1"/>
    <col min="7177" max="7177" width="7.140625" style="75" customWidth="1"/>
    <col min="7178" max="7178" width="7.7109375" style="75" customWidth="1"/>
    <col min="7179" max="7179" width="6.140625" style="75" customWidth="1"/>
    <col min="7180" max="7180" width="6.7109375" style="75" customWidth="1"/>
    <col min="7181" max="7181" width="7" style="75" customWidth="1"/>
    <col min="7182" max="7182" width="5.85546875" style="75" customWidth="1"/>
    <col min="7183" max="7183" width="8" style="75" bestFit="1" customWidth="1"/>
    <col min="7184" max="7184" width="25.5703125" style="75" customWidth="1"/>
    <col min="7185" max="7185" width="9.5703125" style="75" bestFit="1" customWidth="1"/>
    <col min="7186" max="7187" width="10.28515625" style="75" bestFit="1" customWidth="1"/>
    <col min="7188" max="7188" width="10" style="75" bestFit="1" customWidth="1"/>
    <col min="7189" max="7189" width="10.28515625" style="75" customWidth="1"/>
    <col min="7190" max="7190" width="10.140625" style="75" customWidth="1"/>
    <col min="7191" max="7191" width="10.28515625" style="75" customWidth="1"/>
    <col min="7192" max="7192" width="10.28515625" style="75" bestFit="1" customWidth="1"/>
    <col min="7193" max="7193" width="10" style="75" bestFit="1" customWidth="1"/>
    <col min="7194" max="7194" width="9.5703125" style="75" customWidth="1"/>
    <col min="7195" max="7195" width="10.85546875" style="75" bestFit="1" customWidth="1"/>
    <col min="7196" max="7196" width="11.42578125" style="75" customWidth="1"/>
    <col min="7197" max="7424" width="9.140625" style="75"/>
    <col min="7425" max="7425" width="3.42578125" style="75" customWidth="1"/>
    <col min="7426" max="7426" width="7.28515625" style="75" customWidth="1"/>
    <col min="7427" max="7427" width="27.42578125" style="75" customWidth="1"/>
    <col min="7428" max="7428" width="9.7109375" style="75" customWidth="1"/>
    <col min="7429" max="7429" width="6.7109375" style="75" customWidth="1"/>
    <col min="7430" max="7430" width="7" style="75" customWidth="1"/>
    <col min="7431" max="7431" width="7.42578125" style="75" customWidth="1"/>
    <col min="7432" max="7432" width="6.42578125" style="75" customWidth="1"/>
    <col min="7433" max="7433" width="7.140625" style="75" customWidth="1"/>
    <col min="7434" max="7434" width="7.7109375" style="75" customWidth="1"/>
    <col min="7435" max="7435" width="6.140625" style="75" customWidth="1"/>
    <col min="7436" max="7436" width="6.7109375" style="75" customWidth="1"/>
    <col min="7437" max="7437" width="7" style="75" customWidth="1"/>
    <col min="7438" max="7438" width="5.85546875" style="75" customWidth="1"/>
    <col min="7439" max="7439" width="8" style="75" bestFit="1" customWidth="1"/>
    <col min="7440" max="7440" width="25.5703125" style="75" customWidth="1"/>
    <col min="7441" max="7441" width="9.5703125" style="75" bestFit="1" customWidth="1"/>
    <col min="7442" max="7443" width="10.28515625" style="75" bestFit="1" customWidth="1"/>
    <col min="7444" max="7444" width="10" style="75" bestFit="1" customWidth="1"/>
    <col min="7445" max="7445" width="10.28515625" style="75" customWidth="1"/>
    <col min="7446" max="7446" width="10.140625" style="75" customWidth="1"/>
    <col min="7447" max="7447" width="10.28515625" style="75" customWidth="1"/>
    <col min="7448" max="7448" width="10.28515625" style="75" bestFit="1" customWidth="1"/>
    <col min="7449" max="7449" width="10" style="75" bestFit="1" customWidth="1"/>
    <col min="7450" max="7450" width="9.5703125" style="75" customWidth="1"/>
    <col min="7451" max="7451" width="10.85546875" style="75" bestFit="1" customWidth="1"/>
    <col min="7452" max="7452" width="11.42578125" style="75" customWidth="1"/>
    <col min="7453" max="7680" width="9.140625" style="75"/>
    <col min="7681" max="7681" width="3.42578125" style="75" customWidth="1"/>
    <col min="7682" max="7682" width="7.28515625" style="75" customWidth="1"/>
    <col min="7683" max="7683" width="27.42578125" style="75" customWidth="1"/>
    <col min="7684" max="7684" width="9.7109375" style="75" customWidth="1"/>
    <col min="7685" max="7685" width="6.7109375" style="75" customWidth="1"/>
    <col min="7686" max="7686" width="7" style="75" customWidth="1"/>
    <col min="7687" max="7687" width="7.42578125" style="75" customWidth="1"/>
    <col min="7688" max="7688" width="6.42578125" style="75" customWidth="1"/>
    <col min="7689" max="7689" width="7.140625" style="75" customWidth="1"/>
    <col min="7690" max="7690" width="7.7109375" style="75" customWidth="1"/>
    <col min="7691" max="7691" width="6.140625" style="75" customWidth="1"/>
    <col min="7692" max="7692" width="6.7109375" style="75" customWidth="1"/>
    <col min="7693" max="7693" width="7" style="75" customWidth="1"/>
    <col min="7694" max="7694" width="5.85546875" style="75" customWidth="1"/>
    <col min="7695" max="7695" width="8" style="75" bestFit="1" customWidth="1"/>
    <col min="7696" max="7696" width="25.5703125" style="75" customWidth="1"/>
    <col min="7697" max="7697" width="9.5703125" style="75" bestFit="1" customWidth="1"/>
    <col min="7698" max="7699" width="10.28515625" style="75" bestFit="1" customWidth="1"/>
    <col min="7700" max="7700" width="10" style="75" bestFit="1" customWidth="1"/>
    <col min="7701" max="7701" width="10.28515625" style="75" customWidth="1"/>
    <col min="7702" max="7702" width="10.140625" style="75" customWidth="1"/>
    <col min="7703" max="7703" width="10.28515625" style="75" customWidth="1"/>
    <col min="7704" max="7704" width="10.28515625" style="75" bestFit="1" customWidth="1"/>
    <col min="7705" max="7705" width="10" style="75" bestFit="1" customWidth="1"/>
    <col min="7706" max="7706" width="9.5703125" style="75" customWidth="1"/>
    <col min="7707" max="7707" width="10.85546875" style="75" bestFit="1" customWidth="1"/>
    <col min="7708" max="7708" width="11.42578125" style="75" customWidth="1"/>
    <col min="7709" max="7936" width="9.140625" style="75"/>
    <col min="7937" max="7937" width="3.42578125" style="75" customWidth="1"/>
    <col min="7938" max="7938" width="7.28515625" style="75" customWidth="1"/>
    <col min="7939" max="7939" width="27.42578125" style="75" customWidth="1"/>
    <col min="7940" max="7940" width="9.7109375" style="75" customWidth="1"/>
    <col min="7941" max="7941" width="6.7109375" style="75" customWidth="1"/>
    <col min="7942" max="7942" width="7" style="75" customWidth="1"/>
    <col min="7943" max="7943" width="7.42578125" style="75" customWidth="1"/>
    <col min="7944" max="7944" width="6.42578125" style="75" customWidth="1"/>
    <col min="7945" max="7945" width="7.140625" style="75" customWidth="1"/>
    <col min="7946" max="7946" width="7.7109375" style="75" customWidth="1"/>
    <col min="7947" max="7947" width="6.140625" style="75" customWidth="1"/>
    <col min="7948" max="7948" width="6.7109375" style="75" customWidth="1"/>
    <col min="7949" max="7949" width="7" style="75" customWidth="1"/>
    <col min="7950" max="7950" width="5.85546875" style="75" customWidth="1"/>
    <col min="7951" max="7951" width="8" style="75" bestFit="1" customWidth="1"/>
    <col min="7952" max="7952" width="25.5703125" style="75" customWidth="1"/>
    <col min="7953" max="7953" width="9.5703125" style="75" bestFit="1" customWidth="1"/>
    <col min="7954" max="7955" width="10.28515625" style="75" bestFit="1" customWidth="1"/>
    <col min="7956" max="7956" width="10" style="75" bestFit="1" customWidth="1"/>
    <col min="7957" max="7957" width="10.28515625" style="75" customWidth="1"/>
    <col min="7958" max="7958" width="10.140625" style="75" customWidth="1"/>
    <col min="7959" max="7959" width="10.28515625" style="75" customWidth="1"/>
    <col min="7960" max="7960" width="10.28515625" style="75" bestFit="1" customWidth="1"/>
    <col min="7961" max="7961" width="10" style="75" bestFit="1" customWidth="1"/>
    <col min="7962" max="7962" width="9.5703125" style="75" customWidth="1"/>
    <col min="7963" max="7963" width="10.85546875" style="75" bestFit="1" customWidth="1"/>
    <col min="7964" max="7964" width="11.42578125" style="75" customWidth="1"/>
    <col min="7965" max="8192" width="9.140625" style="75"/>
    <col min="8193" max="8193" width="3.42578125" style="75" customWidth="1"/>
    <col min="8194" max="8194" width="7.28515625" style="75" customWidth="1"/>
    <col min="8195" max="8195" width="27.42578125" style="75" customWidth="1"/>
    <col min="8196" max="8196" width="9.7109375" style="75" customWidth="1"/>
    <col min="8197" max="8197" width="6.7109375" style="75" customWidth="1"/>
    <col min="8198" max="8198" width="7" style="75" customWidth="1"/>
    <col min="8199" max="8199" width="7.42578125" style="75" customWidth="1"/>
    <col min="8200" max="8200" width="6.42578125" style="75" customWidth="1"/>
    <col min="8201" max="8201" width="7.140625" style="75" customWidth="1"/>
    <col min="8202" max="8202" width="7.7109375" style="75" customWidth="1"/>
    <col min="8203" max="8203" width="6.140625" style="75" customWidth="1"/>
    <col min="8204" max="8204" width="6.7109375" style="75" customWidth="1"/>
    <col min="8205" max="8205" width="7" style="75" customWidth="1"/>
    <col min="8206" max="8206" width="5.85546875" style="75" customWidth="1"/>
    <col min="8207" max="8207" width="8" style="75" bestFit="1" customWidth="1"/>
    <col min="8208" max="8208" width="25.5703125" style="75" customWidth="1"/>
    <col min="8209" max="8209" width="9.5703125" style="75" bestFit="1" customWidth="1"/>
    <col min="8210" max="8211" width="10.28515625" style="75" bestFit="1" customWidth="1"/>
    <col min="8212" max="8212" width="10" style="75" bestFit="1" customWidth="1"/>
    <col min="8213" max="8213" width="10.28515625" style="75" customWidth="1"/>
    <col min="8214" max="8214" width="10.140625" style="75" customWidth="1"/>
    <col min="8215" max="8215" width="10.28515625" style="75" customWidth="1"/>
    <col min="8216" max="8216" width="10.28515625" style="75" bestFit="1" customWidth="1"/>
    <col min="8217" max="8217" width="10" style="75" bestFit="1" customWidth="1"/>
    <col min="8218" max="8218" width="9.5703125" style="75" customWidth="1"/>
    <col min="8219" max="8219" width="10.85546875" style="75" bestFit="1" customWidth="1"/>
    <col min="8220" max="8220" width="11.42578125" style="75" customWidth="1"/>
    <col min="8221" max="8448" width="9.140625" style="75"/>
    <col min="8449" max="8449" width="3.42578125" style="75" customWidth="1"/>
    <col min="8450" max="8450" width="7.28515625" style="75" customWidth="1"/>
    <col min="8451" max="8451" width="27.42578125" style="75" customWidth="1"/>
    <col min="8452" max="8452" width="9.7109375" style="75" customWidth="1"/>
    <col min="8453" max="8453" width="6.7109375" style="75" customWidth="1"/>
    <col min="8454" max="8454" width="7" style="75" customWidth="1"/>
    <col min="8455" max="8455" width="7.42578125" style="75" customWidth="1"/>
    <col min="8456" max="8456" width="6.42578125" style="75" customWidth="1"/>
    <col min="8457" max="8457" width="7.140625" style="75" customWidth="1"/>
    <col min="8458" max="8458" width="7.7109375" style="75" customWidth="1"/>
    <col min="8459" max="8459" width="6.140625" style="75" customWidth="1"/>
    <col min="8460" max="8460" width="6.7109375" style="75" customWidth="1"/>
    <col min="8461" max="8461" width="7" style="75" customWidth="1"/>
    <col min="8462" max="8462" width="5.85546875" style="75" customWidth="1"/>
    <col min="8463" max="8463" width="8" style="75" bestFit="1" customWidth="1"/>
    <col min="8464" max="8464" width="25.5703125" style="75" customWidth="1"/>
    <col min="8465" max="8465" width="9.5703125" style="75" bestFit="1" customWidth="1"/>
    <col min="8466" max="8467" width="10.28515625" style="75" bestFit="1" customWidth="1"/>
    <col min="8468" max="8468" width="10" style="75" bestFit="1" customWidth="1"/>
    <col min="8469" max="8469" width="10.28515625" style="75" customWidth="1"/>
    <col min="8470" max="8470" width="10.140625" style="75" customWidth="1"/>
    <col min="8471" max="8471" width="10.28515625" style="75" customWidth="1"/>
    <col min="8472" max="8472" width="10.28515625" style="75" bestFit="1" customWidth="1"/>
    <col min="8473" max="8473" width="10" style="75" bestFit="1" customWidth="1"/>
    <col min="8474" max="8474" width="9.5703125" style="75" customWidth="1"/>
    <col min="8475" max="8475" width="10.85546875" style="75" bestFit="1" customWidth="1"/>
    <col min="8476" max="8476" width="11.42578125" style="75" customWidth="1"/>
    <col min="8477" max="8704" width="9.140625" style="75"/>
    <col min="8705" max="8705" width="3.42578125" style="75" customWidth="1"/>
    <col min="8706" max="8706" width="7.28515625" style="75" customWidth="1"/>
    <col min="8707" max="8707" width="27.42578125" style="75" customWidth="1"/>
    <col min="8708" max="8708" width="9.7109375" style="75" customWidth="1"/>
    <col min="8709" max="8709" width="6.7109375" style="75" customWidth="1"/>
    <col min="8710" max="8710" width="7" style="75" customWidth="1"/>
    <col min="8711" max="8711" width="7.42578125" style="75" customWidth="1"/>
    <col min="8712" max="8712" width="6.42578125" style="75" customWidth="1"/>
    <col min="8713" max="8713" width="7.140625" style="75" customWidth="1"/>
    <col min="8714" max="8714" width="7.7109375" style="75" customWidth="1"/>
    <col min="8715" max="8715" width="6.140625" style="75" customWidth="1"/>
    <col min="8716" max="8716" width="6.7109375" style="75" customWidth="1"/>
    <col min="8717" max="8717" width="7" style="75" customWidth="1"/>
    <col min="8718" max="8718" width="5.85546875" style="75" customWidth="1"/>
    <col min="8719" max="8719" width="8" style="75" bestFit="1" customWidth="1"/>
    <col min="8720" max="8720" width="25.5703125" style="75" customWidth="1"/>
    <col min="8721" max="8721" width="9.5703125" style="75" bestFit="1" customWidth="1"/>
    <col min="8722" max="8723" width="10.28515625" style="75" bestFit="1" customWidth="1"/>
    <col min="8724" max="8724" width="10" style="75" bestFit="1" customWidth="1"/>
    <col min="8725" max="8725" width="10.28515625" style="75" customWidth="1"/>
    <col min="8726" max="8726" width="10.140625" style="75" customWidth="1"/>
    <col min="8727" max="8727" width="10.28515625" style="75" customWidth="1"/>
    <col min="8728" max="8728" width="10.28515625" style="75" bestFit="1" customWidth="1"/>
    <col min="8729" max="8729" width="10" style="75" bestFit="1" customWidth="1"/>
    <col min="8730" max="8730" width="9.5703125" style="75" customWidth="1"/>
    <col min="8731" max="8731" width="10.85546875" style="75" bestFit="1" customWidth="1"/>
    <col min="8732" max="8732" width="11.42578125" style="75" customWidth="1"/>
    <col min="8733" max="8960" width="9.140625" style="75"/>
    <col min="8961" max="8961" width="3.42578125" style="75" customWidth="1"/>
    <col min="8962" max="8962" width="7.28515625" style="75" customWidth="1"/>
    <col min="8963" max="8963" width="27.42578125" style="75" customWidth="1"/>
    <col min="8964" max="8964" width="9.7109375" style="75" customWidth="1"/>
    <col min="8965" max="8965" width="6.7109375" style="75" customWidth="1"/>
    <col min="8966" max="8966" width="7" style="75" customWidth="1"/>
    <col min="8967" max="8967" width="7.42578125" style="75" customWidth="1"/>
    <col min="8968" max="8968" width="6.42578125" style="75" customWidth="1"/>
    <col min="8969" max="8969" width="7.140625" style="75" customWidth="1"/>
    <col min="8970" max="8970" width="7.7109375" style="75" customWidth="1"/>
    <col min="8971" max="8971" width="6.140625" style="75" customWidth="1"/>
    <col min="8972" max="8972" width="6.7109375" style="75" customWidth="1"/>
    <col min="8973" max="8973" width="7" style="75" customWidth="1"/>
    <col min="8974" max="8974" width="5.85546875" style="75" customWidth="1"/>
    <col min="8975" max="8975" width="8" style="75" bestFit="1" customWidth="1"/>
    <col min="8976" max="8976" width="25.5703125" style="75" customWidth="1"/>
    <col min="8977" max="8977" width="9.5703125" style="75" bestFit="1" customWidth="1"/>
    <col min="8978" max="8979" width="10.28515625" style="75" bestFit="1" customWidth="1"/>
    <col min="8980" max="8980" width="10" style="75" bestFit="1" customWidth="1"/>
    <col min="8981" max="8981" width="10.28515625" style="75" customWidth="1"/>
    <col min="8982" max="8982" width="10.140625" style="75" customWidth="1"/>
    <col min="8983" max="8983" width="10.28515625" style="75" customWidth="1"/>
    <col min="8984" max="8984" width="10.28515625" style="75" bestFit="1" customWidth="1"/>
    <col min="8985" max="8985" width="10" style="75" bestFit="1" customWidth="1"/>
    <col min="8986" max="8986" width="9.5703125" style="75" customWidth="1"/>
    <col min="8987" max="8987" width="10.85546875" style="75" bestFit="1" customWidth="1"/>
    <col min="8988" max="8988" width="11.42578125" style="75" customWidth="1"/>
    <col min="8989" max="9216" width="9.140625" style="75"/>
    <col min="9217" max="9217" width="3.42578125" style="75" customWidth="1"/>
    <col min="9218" max="9218" width="7.28515625" style="75" customWidth="1"/>
    <col min="9219" max="9219" width="27.42578125" style="75" customWidth="1"/>
    <col min="9220" max="9220" width="9.7109375" style="75" customWidth="1"/>
    <col min="9221" max="9221" width="6.7109375" style="75" customWidth="1"/>
    <col min="9222" max="9222" width="7" style="75" customWidth="1"/>
    <col min="9223" max="9223" width="7.42578125" style="75" customWidth="1"/>
    <col min="9224" max="9224" width="6.42578125" style="75" customWidth="1"/>
    <col min="9225" max="9225" width="7.140625" style="75" customWidth="1"/>
    <col min="9226" max="9226" width="7.7109375" style="75" customWidth="1"/>
    <col min="9227" max="9227" width="6.140625" style="75" customWidth="1"/>
    <col min="9228" max="9228" width="6.7109375" style="75" customWidth="1"/>
    <col min="9229" max="9229" width="7" style="75" customWidth="1"/>
    <col min="9230" max="9230" width="5.85546875" style="75" customWidth="1"/>
    <col min="9231" max="9231" width="8" style="75" bestFit="1" customWidth="1"/>
    <col min="9232" max="9232" width="25.5703125" style="75" customWidth="1"/>
    <col min="9233" max="9233" width="9.5703125" style="75" bestFit="1" customWidth="1"/>
    <col min="9234" max="9235" width="10.28515625" style="75" bestFit="1" customWidth="1"/>
    <col min="9236" max="9236" width="10" style="75" bestFit="1" customWidth="1"/>
    <col min="9237" max="9237" width="10.28515625" style="75" customWidth="1"/>
    <col min="9238" max="9238" width="10.140625" style="75" customWidth="1"/>
    <col min="9239" max="9239" width="10.28515625" style="75" customWidth="1"/>
    <col min="9240" max="9240" width="10.28515625" style="75" bestFit="1" customWidth="1"/>
    <col min="9241" max="9241" width="10" style="75" bestFit="1" customWidth="1"/>
    <col min="9242" max="9242" width="9.5703125" style="75" customWidth="1"/>
    <col min="9243" max="9243" width="10.85546875" style="75" bestFit="1" customWidth="1"/>
    <col min="9244" max="9244" width="11.42578125" style="75" customWidth="1"/>
    <col min="9245" max="9472" width="9.140625" style="75"/>
    <col min="9473" max="9473" width="3.42578125" style="75" customWidth="1"/>
    <col min="9474" max="9474" width="7.28515625" style="75" customWidth="1"/>
    <col min="9475" max="9475" width="27.42578125" style="75" customWidth="1"/>
    <col min="9476" max="9476" width="9.7109375" style="75" customWidth="1"/>
    <col min="9477" max="9477" width="6.7109375" style="75" customWidth="1"/>
    <col min="9478" max="9478" width="7" style="75" customWidth="1"/>
    <col min="9479" max="9479" width="7.42578125" style="75" customWidth="1"/>
    <col min="9480" max="9480" width="6.42578125" style="75" customWidth="1"/>
    <col min="9481" max="9481" width="7.140625" style="75" customWidth="1"/>
    <col min="9482" max="9482" width="7.7109375" style="75" customWidth="1"/>
    <col min="9483" max="9483" width="6.140625" style="75" customWidth="1"/>
    <col min="9484" max="9484" width="6.7109375" style="75" customWidth="1"/>
    <col min="9485" max="9485" width="7" style="75" customWidth="1"/>
    <col min="9486" max="9486" width="5.85546875" style="75" customWidth="1"/>
    <col min="9487" max="9487" width="8" style="75" bestFit="1" customWidth="1"/>
    <col min="9488" max="9488" width="25.5703125" style="75" customWidth="1"/>
    <col min="9489" max="9489" width="9.5703125" style="75" bestFit="1" customWidth="1"/>
    <col min="9490" max="9491" width="10.28515625" style="75" bestFit="1" customWidth="1"/>
    <col min="9492" max="9492" width="10" style="75" bestFit="1" customWidth="1"/>
    <col min="9493" max="9493" width="10.28515625" style="75" customWidth="1"/>
    <col min="9494" max="9494" width="10.140625" style="75" customWidth="1"/>
    <col min="9495" max="9495" width="10.28515625" style="75" customWidth="1"/>
    <col min="9496" max="9496" width="10.28515625" style="75" bestFit="1" customWidth="1"/>
    <col min="9497" max="9497" width="10" style="75" bestFit="1" customWidth="1"/>
    <col min="9498" max="9498" width="9.5703125" style="75" customWidth="1"/>
    <col min="9499" max="9499" width="10.85546875" style="75" bestFit="1" customWidth="1"/>
    <col min="9500" max="9500" width="11.42578125" style="75" customWidth="1"/>
    <col min="9501" max="9728" width="9.140625" style="75"/>
    <col min="9729" max="9729" width="3.42578125" style="75" customWidth="1"/>
    <col min="9730" max="9730" width="7.28515625" style="75" customWidth="1"/>
    <col min="9731" max="9731" width="27.42578125" style="75" customWidth="1"/>
    <col min="9732" max="9732" width="9.7109375" style="75" customWidth="1"/>
    <col min="9733" max="9733" width="6.7109375" style="75" customWidth="1"/>
    <col min="9734" max="9734" width="7" style="75" customWidth="1"/>
    <col min="9735" max="9735" width="7.42578125" style="75" customWidth="1"/>
    <col min="9736" max="9736" width="6.42578125" style="75" customWidth="1"/>
    <col min="9737" max="9737" width="7.140625" style="75" customWidth="1"/>
    <col min="9738" max="9738" width="7.7109375" style="75" customWidth="1"/>
    <col min="9739" max="9739" width="6.140625" style="75" customWidth="1"/>
    <col min="9740" max="9740" width="6.7109375" style="75" customWidth="1"/>
    <col min="9741" max="9741" width="7" style="75" customWidth="1"/>
    <col min="9742" max="9742" width="5.85546875" style="75" customWidth="1"/>
    <col min="9743" max="9743" width="8" style="75" bestFit="1" customWidth="1"/>
    <col min="9744" max="9744" width="25.5703125" style="75" customWidth="1"/>
    <col min="9745" max="9745" width="9.5703125" style="75" bestFit="1" customWidth="1"/>
    <col min="9746" max="9747" width="10.28515625" style="75" bestFit="1" customWidth="1"/>
    <col min="9748" max="9748" width="10" style="75" bestFit="1" customWidth="1"/>
    <col min="9749" max="9749" width="10.28515625" style="75" customWidth="1"/>
    <col min="9750" max="9750" width="10.140625" style="75" customWidth="1"/>
    <col min="9751" max="9751" width="10.28515625" style="75" customWidth="1"/>
    <col min="9752" max="9752" width="10.28515625" style="75" bestFit="1" customWidth="1"/>
    <col min="9753" max="9753" width="10" style="75" bestFit="1" customWidth="1"/>
    <col min="9754" max="9754" width="9.5703125" style="75" customWidth="1"/>
    <col min="9755" max="9755" width="10.85546875" style="75" bestFit="1" customWidth="1"/>
    <col min="9756" max="9756" width="11.42578125" style="75" customWidth="1"/>
    <col min="9757" max="9984" width="9.140625" style="75"/>
    <col min="9985" max="9985" width="3.42578125" style="75" customWidth="1"/>
    <col min="9986" max="9986" width="7.28515625" style="75" customWidth="1"/>
    <col min="9987" max="9987" width="27.42578125" style="75" customWidth="1"/>
    <col min="9988" max="9988" width="9.7109375" style="75" customWidth="1"/>
    <col min="9989" max="9989" width="6.7109375" style="75" customWidth="1"/>
    <col min="9990" max="9990" width="7" style="75" customWidth="1"/>
    <col min="9991" max="9991" width="7.42578125" style="75" customWidth="1"/>
    <col min="9992" max="9992" width="6.42578125" style="75" customWidth="1"/>
    <col min="9993" max="9993" width="7.140625" style="75" customWidth="1"/>
    <col min="9994" max="9994" width="7.7109375" style="75" customWidth="1"/>
    <col min="9995" max="9995" width="6.140625" style="75" customWidth="1"/>
    <col min="9996" max="9996" width="6.7109375" style="75" customWidth="1"/>
    <col min="9997" max="9997" width="7" style="75" customWidth="1"/>
    <col min="9998" max="9998" width="5.85546875" style="75" customWidth="1"/>
    <col min="9999" max="9999" width="8" style="75" bestFit="1" customWidth="1"/>
    <col min="10000" max="10000" width="25.5703125" style="75" customWidth="1"/>
    <col min="10001" max="10001" width="9.5703125" style="75" bestFit="1" customWidth="1"/>
    <col min="10002" max="10003" width="10.28515625" style="75" bestFit="1" customWidth="1"/>
    <col min="10004" max="10004" width="10" style="75" bestFit="1" customWidth="1"/>
    <col min="10005" max="10005" width="10.28515625" style="75" customWidth="1"/>
    <col min="10006" max="10006" width="10.140625" style="75" customWidth="1"/>
    <col min="10007" max="10007" width="10.28515625" style="75" customWidth="1"/>
    <col min="10008" max="10008" width="10.28515625" style="75" bestFit="1" customWidth="1"/>
    <col min="10009" max="10009" width="10" style="75" bestFit="1" customWidth="1"/>
    <col min="10010" max="10010" width="9.5703125" style="75" customWidth="1"/>
    <col min="10011" max="10011" width="10.85546875" style="75" bestFit="1" customWidth="1"/>
    <col min="10012" max="10012" width="11.42578125" style="75" customWidth="1"/>
    <col min="10013" max="10240" width="9.140625" style="75"/>
    <col min="10241" max="10241" width="3.42578125" style="75" customWidth="1"/>
    <col min="10242" max="10242" width="7.28515625" style="75" customWidth="1"/>
    <col min="10243" max="10243" width="27.42578125" style="75" customWidth="1"/>
    <col min="10244" max="10244" width="9.7109375" style="75" customWidth="1"/>
    <col min="10245" max="10245" width="6.7109375" style="75" customWidth="1"/>
    <col min="10246" max="10246" width="7" style="75" customWidth="1"/>
    <col min="10247" max="10247" width="7.42578125" style="75" customWidth="1"/>
    <col min="10248" max="10248" width="6.42578125" style="75" customWidth="1"/>
    <col min="10249" max="10249" width="7.140625" style="75" customWidth="1"/>
    <col min="10250" max="10250" width="7.7109375" style="75" customWidth="1"/>
    <col min="10251" max="10251" width="6.140625" style="75" customWidth="1"/>
    <col min="10252" max="10252" width="6.7109375" style="75" customWidth="1"/>
    <col min="10253" max="10253" width="7" style="75" customWidth="1"/>
    <col min="10254" max="10254" width="5.85546875" style="75" customWidth="1"/>
    <col min="10255" max="10255" width="8" style="75" bestFit="1" customWidth="1"/>
    <col min="10256" max="10256" width="25.5703125" style="75" customWidth="1"/>
    <col min="10257" max="10257" width="9.5703125" style="75" bestFit="1" customWidth="1"/>
    <col min="10258" max="10259" width="10.28515625" style="75" bestFit="1" customWidth="1"/>
    <col min="10260" max="10260" width="10" style="75" bestFit="1" customWidth="1"/>
    <col min="10261" max="10261" width="10.28515625" style="75" customWidth="1"/>
    <col min="10262" max="10262" width="10.140625" style="75" customWidth="1"/>
    <col min="10263" max="10263" width="10.28515625" style="75" customWidth="1"/>
    <col min="10264" max="10264" width="10.28515625" style="75" bestFit="1" customWidth="1"/>
    <col min="10265" max="10265" width="10" style="75" bestFit="1" customWidth="1"/>
    <col min="10266" max="10266" width="9.5703125" style="75" customWidth="1"/>
    <col min="10267" max="10267" width="10.85546875" style="75" bestFit="1" customWidth="1"/>
    <col min="10268" max="10268" width="11.42578125" style="75" customWidth="1"/>
    <col min="10269" max="10496" width="9.140625" style="75"/>
    <col min="10497" max="10497" width="3.42578125" style="75" customWidth="1"/>
    <col min="10498" max="10498" width="7.28515625" style="75" customWidth="1"/>
    <col min="10499" max="10499" width="27.42578125" style="75" customWidth="1"/>
    <col min="10500" max="10500" width="9.7109375" style="75" customWidth="1"/>
    <col min="10501" max="10501" width="6.7109375" style="75" customWidth="1"/>
    <col min="10502" max="10502" width="7" style="75" customWidth="1"/>
    <col min="10503" max="10503" width="7.42578125" style="75" customWidth="1"/>
    <col min="10504" max="10504" width="6.42578125" style="75" customWidth="1"/>
    <col min="10505" max="10505" width="7.140625" style="75" customWidth="1"/>
    <col min="10506" max="10506" width="7.7109375" style="75" customWidth="1"/>
    <col min="10507" max="10507" width="6.140625" style="75" customWidth="1"/>
    <col min="10508" max="10508" width="6.7109375" style="75" customWidth="1"/>
    <col min="10509" max="10509" width="7" style="75" customWidth="1"/>
    <col min="10510" max="10510" width="5.85546875" style="75" customWidth="1"/>
    <col min="10511" max="10511" width="8" style="75" bestFit="1" customWidth="1"/>
    <col min="10512" max="10512" width="25.5703125" style="75" customWidth="1"/>
    <col min="10513" max="10513" width="9.5703125" style="75" bestFit="1" customWidth="1"/>
    <col min="10514" max="10515" width="10.28515625" style="75" bestFit="1" customWidth="1"/>
    <col min="10516" max="10516" width="10" style="75" bestFit="1" customWidth="1"/>
    <col min="10517" max="10517" width="10.28515625" style="75" customWidth="1"/>
    <col min="10518" max="10518" width="10.140625" style="75" customWidth="1"/>
    <col min="10519" max="10519" width="10.28515625" style="75" customWidth="1"/>
    <col min="10520" max="10520" width="10.28515625" style="75" bestFit="1" customWidth="1"/>
    <col min="10521" max="10521" width="10" style="75" bestFit="1" customWidth="1"/>
    <col min="10522" max="10522" width="9.5703125" style="75" customWidth="1"/>
    <col min="10523" max="10523" width="10.85546875" style="75" bestFit="1" customWidth="1"/>
    <col min="10524" max="10524" width="11.42578125" style="75" customWidth="1"/>
    <col min="10525" max="10752" width="9.140625" style="75"/>
    <col min="10753" max="10753" width="3.42578125" style="75" customWidth="1"/>
    <col min="10754" max="10754" width="7.28515625" style="75" customWidth="1"/>
    <col min="10755" max="10755" width="27.42578125" style="75" customWidth="1"/>
    <col min="10756" max="10756" width="9.7109375" style="75" customWidth="1"/>
    <col min="10757" max="10757" width="6.7109375" style="75" customWidth="1"/>
    <col min="10758" max="10758" width="7" style="75" customWidth="1"/>
    <col min="10759" max="10759" width="7.42578125" style="75" customWidth="1"/>
    <col min="10760" max="10760" width="6.42578125" style="75" customWidth="1"/>
    <col min="10761" max="10761" width="7.140625" style="75" customWidth="1"/>
    <col min="10762" max="10762" width="7.7109375" style="75" customWidth="1"/>
    <col min="10763" max="10763" width="6.140625" style="75" customWidth="1"/>
    <col min="10764" max="10764" width="6.7109375" style="75" customWidth="1"/>
    <col min="10765" max="10765" width="7" style="75" customWidth="1"/>
    <col min="10766" max="10766" width="5.85546875" style="75" customWidth="1"/>
    <col min="10767" max="10767" width="8" style="75" bestFit="1" customWidth="1"/>
    <col min="10768" max="10768" width="25.5703125" style="75" customWidth="1"/>
    <col min="10769" max="10769" width="9.5703125" style="75" bestFit="1" customWidth="1"/>
    <col min="10770" max="10771" width="10.28515625" style="75" bestFit="1" customWidth="1"/>
    <col min="10772" max="10772" width="10" style="75" bestFit="1" customWidth="1"/>
    <col min="10773" max="10773" width="10.28515625" style="75" customWidth="1"/>
    <col min="10774" max="10774" width="10.140625" style="75" customWidth="1"/>
    <col min="10775" max="10775" width="10.28515625" style="75" customWidth="1"/>
    <col min="10776" max="10776" width="10.28515625" style="75" bestFit="1" customWidth="1"/>
    <col min="10777" max="10777" width="10" style="75" bestFit="1" customWidth="1"/>
    <col min="10778" max="10778" width="9.5703125" style="75" customWidth="1"/>
    <col min="10779" max="10779" width="10.85546875" style="75" bestFit="1" customWidth="1"/>
    <col min="10780" max="10780" width="11.42578125" style="75" customWidth="1"/>
    <col min="10781" max="11008" width="9.140625" style="75"/>
    <col min="11009" max="11009" width="3.42578125" style="75" customWidth="1"/>
    <col min="11010" max="11010" width="7.28515625" style="75" customWidth="1"/>
    <col min="11011" max="11011" width="27.42578125" style="75" customWidth="1"/>
    <col min="11012" max="11012" width="9.7109375" style="75" customWidth="1"/>
    <col min="11013" max="11013" width="6.7109375" style="75" customWidth="1"/>
    <col min="11014" max="11014" width="7" style="75" customWidth="1"/>
    <col min="11015" max="11015" width="7.42578125" style="75" customWidth="1"/>
    <col min="11016" max="11016" width="6.42578125" style="75" customWidth="1"/>
    <col min="11017" max="11017" width="7.140625" style="75" customWidth="1"/>
    <col min="11018" max="11018" width="7.7109375" style="75" customWidth="1"/>
    <col min="11019" max="11019" width="6.140625" style="75" customWidth="1"/>
    <col min="11020" max="11020" width="6.7109375" style="75" customWidth="1"/>
    <col min="11021" max="11021" width="7" style="75" customWidth="1"/>
    <col min="11022" max="11022" width="5.85546875" style="75" customWidth="1"/>
    <col min="11023" max="11023" width="8" style="75" bestFit="1" customWidth="1"/>
    <col min="11024" max="11024" width="25.5703125" style="75" customWidth="1"/>
    <col min="11025" max="11025" width="9.5703125" style="75" bestFit="1" customWidth="1"/>
    <col min="11026" max="11027" width="10.28515625" style="75" bestFit="1" customWidth="1"/>
    <col min="11028" max="11028" width="10" style="75" bestFit="1" customWidth="1"/>
    <col min="11029" max="11029" width="10.28515625" style="75" customWidth="1"/>
    <col min="11030" max="11030" width="10.140625" style="75" customWidth="1"/>
    <col min="11031" max="11031" width="10.28515625" style="75" customWidth="1"/>
    <col min="11032" max="11032" width="10.28515625" style="75" bestFit="1" customWidth="1"/>
    <col min="11033" max="11033" width="10" style="75" bestFit="1" customWidth="1"/>
    <col min="11034" max="11034" width="9.5703125" style="75" customWidth="1"/>
    <col min="11035" max="11035" width="10.85546875" style="75" bestFit="1" customWidth="1"/>
    <col min="11036" max="11036" width="11.42578125" style="75" customWidth="1"/>
    <col min="11037" max="11264" width="9.140625" style="75"/>
    <col min="11265" max="11265" width="3.42578125" style="75" customWidth="1"/>
    <col min="11266" max="11266" width="7.28515625" style="75" customWidth="1"/>
    <col min="11267" max="11267" width="27.42578125" style="75" customWidth="1"/>
    <col min="11268" max="11268" width="9.7109375" style="75" customWidth="1"/>
    <col min="11269" max="11269" width="6.7109375" style="75" customWidth="1"/>
    <col min="11270" max="11270" width="7" style="75" customWidth="1"/>
    <col min="11271" max="11271" width="7.42578125" style="75" customWidth="1"/>
    <col min="11272" max="11272" width="6.42578125" style="75" customWidth="1"/>
    <col min="11273" max="11273" width="7.140625" style="75" customWidth="1"/>
    <col min="11274" max="11274" width="7.7109375" style="75" customWidth="1"/>
    <col min="11275" max="11275" width="6.140625" style="75" customWidth="1"/>
    <col min="11276" max="11276" width="6.7109375" style="75" customWidth="1"/>
    <col min="11277" max="11277" width="7" style="75" customWidth="1"/>
    <col min="11278" max="11278" width="5.85546875" style="75" customWidth="1"/>
    <col min="11279" max="11279" width="8" style="75" bestFit="1" customWidth="1"/>
    <col min="11280" max="11280" width="25.5703125" style="75" customWidth="1"/>
    <col min="11281" max="11281" width="9.5703125" style="75" bestFit="1" customWidth="1"/>
    <col min="11282" max="11283" width="10.28515625" style="75" bestFit="1" customWidth="1"/>
    <col min="11284" max="11284" width="10" style="75" bestFit="1" customWidth="1"/>
    <col min="11285" max="11285" width="10.28515625" style="75" customWidth="1"/>
    <col min="11286" max="11286" width="10.140625" style="75" customWidth="1"/>
    <col min="11287" max="11287" width="10.28515625" style="75" customWidth="1"/>
    <col min="11288" max="11288" width="10.28515625" style="75" bestFit="1" customWidth="1"/>
    <col min="11289" max="11289" width="10" style="75" bestFit="1" customWidth="1"/>
    <col min="11290" max="11290" width="9.5703125" style="75" customWidth="1"/>
    <col min="11291" max="11291" width="10.85546875" style="75" bestFit="1" customWidth="1"/>
    <col min="11292" max="11292" width="11.42578125" style="75" customWidth="1"/>
    <col min="11293" max="11520" width="9.140625" style="75"/>
    <col min="11521" max="11521" width="3.42578125" style="75" customWidth="1"/>
    <col min="11522" max="11522" width="7.28515625" style="75" customWidth="1"/>
    <col min="11523" max="11523" width="27.42578125" style="75" customWidth="1"/>
    <col min="11524" max="11524" width="9.7109375" style="75" customWidth="1"/>
    <col min="11525" max="11525" width="6.7109375" style="75" customWidth="1"/>
    <col min="11526" max="11526" width="7" style="75" customWidth="1"/>
    <col min="11527" max="11527" width="7.42578125" style="75" customWidth="1"/>
    <col min="11528" max="11528" width="6.42578125" style="75" customWidth="1"/>
    <col min="11529" max="11529" width="7.140625" style="75" customWidth="1"/>
    <col min="11530" max="11530" width="7.7109375" style="75" customWidth="1"/>
    <col min="11531" max="11531" width="6.140625" style="75" customWidth="1"/>
    <col min="11532" max="11532" width="6.7109375" style="75" customWidth="1"/>
    <col min="11533" max="11533" width="7" style="75" customWidth="1"/>
    <col min="11534" max="11534" width="5.85546875" style="75" customWidth="1"/>
    <col min="11535" max="11535" width="8" style="75" bestFit="1" customWidth="1"/>
    <col min="11536" max="11536" width="25.5703125" style="75" customWidth="1"/>
    <col min="11537" max="11537" width="9.5703125" style="75" bestFit="1" customWidth="1"/>
    <col min="11538" max="11539" width="10.28515625" style="75" bestFit="1" customWidth="1"/>
    <col min="11540" max="11540" width="10" style="75" bestFit="1" customWidth="1"/>
    <col min="11541" max="11541" width="10.28515625" style="75" customWidth="1"/>
    <col min="11542" max="11542" width="10.140625" style="75" customWidth="1"/>
    <col min="11543" max="11543" width="10.28515625" style="75" customWidth="1"/>
    <col min="11544" max="11544" width="10.28515625" style="75" bestFit="1" customWidth="1"/>
    <col min="11545" max="11545" width="10" style="75" bestFit="1" customWidth="1"/>
    <col min="11546" max="11546" width="9.5703125" style="75" customWidth="1"/>
    <col min="11547" max="11547" width="10.85546875" style="75" bestFit="1" customWidth="1"/>
    <col min="11548" max="11548" width="11.42578125" style="75" customWidth="1"/>
    <col min="11549" max="11776" width="9.140625" style="75"/>
    <col min="11777" max="11777" width="3.42578125" style="75" customWidth="1"/>
    <col min="11778" max="11778" width="7.28515625" style="75" customWidth="1"/>
    <col min="11779" max="11779" width="27.42578125" style="75" customWidth="1"/>
    <col min="11780" max="11780" width="9.7109375" style="75" customWidth="1"/>
    <col min="11781" max="11781" width="6.7109375" style="75" customWidth="1"/>
    <col min="11782" max="11782" width="7" style="75" customWidth="1"/>
    <col min="11783" max="11783" width="7.42578125" style="75" customWidth="1"/>
    <col min="11784" max="11784" width="6.42578125" style="75" customWidth="1"/>
    <col min="11785" max="11785" width="7.140625" style="75" customWidth="1"/>
    <col min="11786" max="11786" width="7.7109375" style="75" customWidth="1"/>
    <col min="11787" max="11787" width="6.140625" style="75" customWidth="1"/>
    <col min="11788" max="11788" width="6.7109375" style="75" customWidth="1"/>
    <col min="11789" max="11789" width="7" style="75" customWidth="1"/>
    <col min="11790" max="11790" width="5.85546875" style="75" customWidth="1"/>
    <col min="11791" max="11791" width="8" style="75" bestFit="1" customWidth="1"/>
    <col min="11792" max="11792" width="25.5703125" style="75" customWidth="1"/>
    <col min="11793" max="11793" width="9.5703125" style="75" bestFit="1" customWidth="1"/>
    <col min="11794" max="11795" width="10.28515625" style="75" bestFit="1" customWidth="1"/>
    <col min="11796" max="11796" width="10" style="75" bestFit="1" customWidth="1"/>
    <col min="11797" max="11797" width="10.28515625" style="75" customWidth="1"/>
    <col min="11798" max="11798" width="10.140625" style="75" customWidth="1"/>
    <col min="11799" max="11799" width="10.28515625" style="75" customWidth="1"/>
    <col min="11800" max="11800" width="10.28515625" style="75" bestFit="1" customWidth="1"/>
    <col min="11801" max="11801" width="10" style="75" bestFit="1" customWidth="1"/>
    <col min="11802" max="11802" width="9.5703125" style="75" customWidth="1"/>
    <col min="11803" max="11803" width="10.85546875" style="75" bestFit="1" customWidth="1"/>
    <col min="11804" max="11804" width="11.42578125" style="75" customWidth="1"/>
    <col min="11805" max="12032" width="9.140625" style="75"/>
    <col min="12033" max="12033" width="3.42578125" style="75" customWidth="1"/>
    <col min="12034" max="12034" width="7.28515625" style="75" customWidth="1"/>
    <col min="12035" max="12035" width="27.42578125" style="75" customWidth="1"/>
    <col min="12036" max="12036" width="9.7109375" style="75" customWidth="1"/>
    <col min="12037" max="12037" width="6.7109375" style="75" customWidth="1"/>
    <col min="12038" max="12038" width="7" style="75" customWidth="1"/>
    <col min="12039" max="12039" width="7.42578125" style="75" customWidth="1"/>
    <col min="12040" max="12040" width="6.42578125" style="75" customWidth="1"/>
    <col min="12041" max="12041" width="7.140625" style="75" customWidth="1"/>
    <col min="12042" max="12042" width="7.7109375" style="75" customWidth="1"/>
    <col min="12043" max="12043" width="6.140625" style="75" customWidth="1"/>
    <col min="12044" max="12044" width="6.7109375" style="75" customWidth="1"/>
    <col min="12045" max="12045" width="7" style="75" customWidth="1"/>
    <col min="12046" max="12046" width="5.85546875" style="75" customWidth="1"/>
    <col min="12047" max="12047" width="8" style="75" bestFit="1" customWidth="1"/>
    <col min="12048" max="12048" width="25.5703125" style="75" customWidth="1"/>
    <col min="12049" max="12049" width="9.5703125" style="75" bestFit="1" customWidth="1"/>
    <col min="12050" max="12051" width="10.28515625" style="75" bestFit="1" customWidth="1"/>
    <col min="12052" max="12052" width="10" style="75" bestFit="1" customWidth="1"/>
    <col min="12053" max="12053" width="10.28515625" style="75" customWidth="1"/>
    <col min="12054" max="12054" width="10.140625" style="75" customWidth="1"/>
    <col min="12055" max="12055" width="10.28515625" style="75" customWidth="1"/>
    <col min="12056" max="12056" width="10.28515625" style="75" bestFit="1" customWidth="1"/>
    <col min="12057" max="12057" width="10" style="75" bestFit="1" customWidth="1"/>
    <col min="12058" max="12058" width="9.5703125" style="75" customWidth="1"/>
    <col min="12059" max="12059" width="10.85546875" style="75" bestFit="1" customWidth="1"/>
    <col min="12060" max="12060" width="11.42578125" style="75" customWidth="1"/>
    <col min="12061" max="12288" width="9.140625" style="75"/>
    <col min="12289" max="12289" width="3.42578125" style="75" customWidth="1"/>
    <col min="12290" max="12290" width="7.28515625" style="75" customWidth="1"/>
    <col min="12291" max="12291" width="27.42578125" style="75" customWidth="1"/>
    <col min="12292" max="12292" width="9.7109375" style="75" customWidth="1"/>
    <col min="12293" max="12293" width="6.7109375" style="75" customWidth="1"/>
    <col min="12294" max="12294" width="7" style="75" customWidth="1"/>
    <col min="12295" max="12295" width="7.42578125" style="75" customWidth="1"/>
    <col min="12296" max="12296" width="6.42578125" style="75" customWidth="1"/>
    <col min="12297" max="12297" width="7.140625" style="75" customWidth="1"/>
    <col min="12298" max="12298" width="7.7109375" style="75" customWidth="1"/>
    <col min="12299" max="12299" width="6.140625" style="75" customWidth="1"/>
    <col min="12300" max="12300" width="6.7109375" style="75" customWidth="1"/>
    <col min="12301" max="12301" width="7" style="75" customWidth="1"/>
    <col min="12302" max="12302" width="5.85546875" style="75" customWidth="1"/>
    <col min="12303" max="12303" width="8" style="75" bestFit="1" customWidth="1"/>
    <col min="12304" max="12304" width="25.5703125" style="75" customWidth="1"/>
    <col min="12305" max="12305" width="9.5703125" style="75" bestFit="1" customWidth="1"/>
    <col min="12306" max="12307" width="10.28515625" style="75" bestFit="1" customWidth="1"/>
    <col min="12308" max="12308" width="10" style="75" bestFit="1" customWidth="1"/>
    <col min="12309" max="12309" width="10.28515625" style="75" customWidth="1"/>
    <col min="12310" max="12310" width="10.140625" style="75" customWidth="1"/>
    <col min="12311" max="12311" width="10.28515625" style="75" customWidth="1"/>
    <col min="12312" max="12312" width="10.28515625" style="75" bestFit="1" customWidth="1"/>
    <col min="12313" max="12313" width="10" style="75" bestFit="1" customWidth="1"/>
    <col min="12314" max="12314" width="9.5703125" style="75" customWidth="1"/>
    <col min="12315" max="12315" width="10.85546875" style="75" bestFit="1" customWidth="1"/>
    <col min="12316" max="12316" width="11.42578125" style="75" customWidth="1"/>
    <col min="12317" max="12544" width="9.140625" style="75"/>
    <col min="12545" max="12545" width="3.42578125" style="75" customWidth="1"/>
    <col min="12546" max="12546" width="7.28515625" style="75" customWidth="1"/>
    <col min="12547" max="12547" width="27.42578125" style="75" customWidth="1"/>
    <col min="12548" max="12548" width="9.7109375" style="75" customWidth="1"/>
    <col min="12549" max="12549" width="6.7109375" style="75" customWidth="1"/>
    <col min="12550" max="12550" width="7" style="75" customWidth="1"/>
    <col min="12551" max="12551" width="7.42578125" style="75" customWidth="1"/>
    <col min="12552" max="12552" width="6.42578125" style="75" customWidth="1"/>
    <col min="12553" max="12553" width="7.140625" style="75" customWidth="1"/>
    <col min="12554" max="12554" width="7.7109375" style="75" customWidth="1"/>
    <col min="12555" max="12555" width="6.140625" style="75" customWidth="1"/>
    <col min="12556" max="12556" width="6.7109375" style="75" customWidth="1"/>
    <col min="12557" max="12557" width="7" style="75" customWidth="1"/>
    <col min="12558" max="12558" width="5.85546875" style="75" customWidth="1"/>
    <col min="12559" max="12559" width="8" style="75" bestFit="1" customWidth="1"/>
    <col min="12560" max="12560" width="25.5703125" style="75" customWidth="1"/>
    <col min="12561" max="12561" width="9.5703125" style="75" bestFit="1" customWidth="1"/>
    <col min="12562" max="12563" width="10.28515625" style="75" bestFit="1" customWidth="1"/>
    <col min="12564" max="12564" width="10" style="75" bestFit="1" customWidth="1"/>
    <col min="12565" max="12565" width="10.28515625" style="75" customWidth="1"/>
    <col min="12566" max="12566" width="10.140625" style="75" customWidth="1"/>
    <col min="12567" max="12567" width="10.28515625" style="75" customWidth="1"/>
    <col min="12568" max="12568" width="10.28515625" style="75" bestFit="1" customWidth="1"/>
    <col min="12569" max="12569" width="10" style="75" bestFit="1" customWidth="1"/>
    <col min="12570" max="12570" width="9.5703125" style="75" customWidth="1"/>
    <col min="12571" max="12571" width="10.85546875" style="75" bestFit="1" customWidth="1"/>
    <col min="12572" max="12572" width="11.42578125" style="75" customWidth="1"/>
    <col min="12573" max="12800" width="9.140625" style="75"/>
    <col min="12801" max="12801" width="3.42578125" style="75" customWidth="1"/>
    <col min="12802" max="12802" width="7.28515625" style="75" customWidth="1"/>
    <col min="12803" max="12803" width="27.42578125" style="75" customWidth="1"/>
    <col min="12804" max="12804" width="9.7109375" style="75" customWidth="1"/>
    <col min="12805" max="12805" width="6.7109375" style="75" customWidth="1"/>
    <col min="12806" max="12806" width="7" style="75" customWidth="1"/>
    <col min="12807" max="12807" width="7.42578125" style="75" customWidth="1"/>
    <col min="12808" max="12808" width="6.42578125" style="75" customWidth="1"/>
    <col min="12809" max="12809" width="7.140625" style="75" customWidth="1"/>
    <col min="12810" max="12810" width="7.7109375" style="75" customWidth="1"/>
    <col min="12811" max="12811" width="6.140625" style="75" customWidth="1"/>
    <col min="12812" max="12812" width="6.7109375" style="75" customWidth="1"/>
    <col min="12813" max="12813" width="7" style="75" customWidth="1"/>
    <col min="12814" max="12814" width="5.85546875" style="75" customWidth="1"/>
    <col min="12815" max="12815" width="8" style="75" bestFit="1" customWidth="1"/>
    <col min="12816" max="12816" width="25.5703125" style="75" customWidth="1"/>
    <col min="12817" max="12817" width="9.5703125" style="75" bestFit="1" customWidth="1"/>
    <col min="12818" max="12819" width="10.28515625" style="75" bestFit="1" customWidth="1"/>
    <col min="12820" max="12820" width="10" style="75" bestFit="1" customWidth="1"/>
    <col min="12821" max="12821" width="10.28515625" style="75" customWidth="1"/>
    <col min="12822" max="12822" width="10.140625" style="75" customWidth="1"/>
    <col min="12823" max="12823" width="10.28515625" style="75" customWidth="1"/>
    <col min="12824" max="12824" width="10.28515625" style="75" bestFit="1" customWidth="1"/>
    <col min="12825" max="12825" width="10" style="75" bestFit="1" customWidth="1"/>
    <col min="12826" max="12826" width="9.5703125" style="75" customWidth="1"/>
    <col min="12827" max="12827" width="10.85546875" style="75" bestFit="1" customWidth="1"/>
    <col min="12828" max="12828" width="11.42578125" style="75" customWidth="1"/>
    <col min="12829" max="13056" width="9.140625" style="75"/>
    <col min="13057" max="13057" width="3.42578125" style="75" customWidth="1"/>
    <col min="13058" max="13058" width="7.28515625" style="75" customWidth="1"/>
    <col min="13059" max="13059" width="27.42578125" style="75" customWidth="1"/>
    <col min="13060" max="13060" width="9.7109375" style="75" customWidth="1"/>
    <col min="13061" max="13061" width="6.7109375" style="75" customWidth="1"/>
    <col min="13062" max="13062" width="7" style="75" customWidth="1"/>
    <col min="13063" max="13063" width="7.42578125" style="75" customWidth="1"/>
    <col min="13064" max="13064" width="6.42578125" style="75" customWidth="1"/>
    <col min="13065" max="13065" width="7.140625" style="75" customWidth="1"/>
    <col min="13066" max="13066" width="7.7109375" style="75" customWidth="1"/>
    <col min="13067" max="13067" width="6.140625" style="75" customWidth="1"/>
    <col min="13068" max="13068" width="6.7109375" style="75" customWidth="1"/>
    <col min="13069" max="13069" width="7" style="75" customWidth="1"/>
    <col min="13070" max="13070" width="5.85546875" style="75" customWidth="1"/>
    <col min="13071" max="13071" width="8" style="75" bestFit="1" customWidth="1"/>
    <col min="13072" max="13072" width="25.5703125" style="75" customWidth="1"/>
    <col min="13073" max="13073" width="9.5703125" style="75" bestFit="1" customWidth="1"/>
    <col min="13074" max="13075" width="10.28515625" style="75" bestFit="1" customWidth="1"/>
    <col min="13076" max="13076" width="10" style="75" bestFit="1" customWidth="1"/>
    <col min="13077" max="13077" width="10.28515625" style="75" customWidth="1"/>
    <col min="13078" max="13078" width="10.140625" style="75" customWidth="1"/>
    <col min="13079" max="13079" width="10.28515625" style="75" customWidth="1"/>
    <col min="13080" max="13080" width="10.28515625" style="75" bestFit="1" customWidth="1"/>
    <col min="13081" max="13081" width="10" style="75" bestFit="1" customWidth="1"/>
    <col min="13082" max="13082" width="9.5703125" style="75" customWidth="1"/>
    <col min="13083" max="13083" width="10.85546875" style="75" bestFit="1" customWidth="1"/>
    <col min="13084" max="13084" width="11.42578125" style="75" customWidth="1"/>
    <col min="13085" max="13312" width="9.140625" style="75"/>
    <col min="13313" max="13313" width="3.42578125" style="75" customWidth="1"/>
    <col min="13314" max="13314" width="7.28515625" style="75" customWidth="1"/>
    <col min="13315" max="13315" width="27.42578125" style="75" customWidth="1"/>
    <col min="13316" max="13316" width="9.7109375" style="75" customWidth="1"/>
    <col min="13317" max="13317" width="6.7109375" style="75" customWidth="1"/>
    <col min="13318" max="13318" width="7" style="75" customWidth="1"/>
    <col min="13319" max="13319" width="7.42578125" style="75" customWidth="1"/>
    <col min="13320" max="13320" width="6.42578125" style="75" customWidth="1"/>
    <col min="13321" max="13321" width="7.140625" style="75" customWidth="1"/>
    <col min="13322" max="13322" width="7.7109375" style="75" customWidth="1"/>
    <col min="13323" max="13323" width="6.140625" style="75" customWidth="1"/>
    <col min="13324" max="13324" width="6.7109375" style="75" customWidth="1"/>
    <col min="13325" max="13325" width="7" style="75" customWidth="1"/>
    <col min="13326" max="13326" width="5.85546875" style="75" customWidth="1"/>
    <col min="13327" max="13327" width="8" style="75" bestFit="1" customWidth="1"/>
    <col min="13328" max="13328" width="25.5703125" style="75" customWidth="1"/>
    <col min="13329" max="13329" width="9.5703125" style="75" bestFit="1" customWidth="1"/>
    <col min="13330" max="13331" width="10.28515625" style="75" bestFit="1" customWidth="1"/>
    <col min="13332" max="13332" width="10" style="75" bestFit="1" customWidth="1"/>
    <col min="13333" max="13333" width="10.28515625" style="75" customWidth="1"/>
    <col min="13334" max="13334" width="10.140625" style="75" customWidth="1"/>
    <col min="13335" max="13335" width="10.28515625" style="75" customWidth="1"/>
    <col min="13336" max="13336" width="10.28515625" style="75" bestFit="1" customWidth="1"/>
    <col min="13337" max="13337" width="10" style="75" bestFit="1" customWidth="1"/>
    <col min="13338" max="13338" width="9.5703125" style="75" customWidth="1"/>
    <col min="13339" max="13339" width="10.85546875" style="75" bestFit="1" customWidth="1"/>
    <col min="13340" max="13340" width="11.42578125" style="75" customWidth="1"/>
    <col min="13341" max="13568" width="9.140625" style="75"/>
    <col min="13569" max="13569" width="3.42578125" style="75" customWidth="1"/>
    <col min="13570" max="13570" width="7.28515625" style="75" customWidth="1"/>
    <col min="13571" max="13571" width="27.42578125" style="75" customWidth="1"/>
    <col min="13572" max="13572" width="9.7109375" style="75" customWidth="1"/>
    <col min="13573" max="13573" width="6.7109375" style="75" customWidth="1"/>
    <col min="13574" max="13574" width="7" style="75" customWidth="1"/>
    <col min="13575" max="13575" width="7.42578125" style="75" customWidth="1"/>
    <col min="13576" max="13576" width="6.42578125" style="75" customWidth="1"/>
    <col min="13577" max="13577" width="7.140625" style="75" customWidth="1"/>
    <col min="13578" max="13578" width="7.7109375" style="75" customWidth="1"/>
    <col min="13579" max="13579" width="6.140625" style="75" customWidth="1"/>
    <col min="13580" max="13580" width="6.7109375" style="75" customWidth="1"/>
    <col min="13581" max="13581" width="7" style="75" customWidth="1"/>
    <col min="13582" max="13582" width="5.85546875" style="75" customWidth="1"/>
    <col min="13583" max="13583" width="8" style="75" bestFit="1" customWidth="1"/>
    <col min="13584" max="13584" width="25.5703125" style="75" customWidth="1"/>
    <col min="13585" max="13585" width="9.5703125" style="75" bestFit="1" customWidth="1"/>
    <col min="13586" max="13587" width="10.28515625" style="75" bestFit="1" customWidth="1"/>
    <col min="13588" max="13588" width="10" style="75" bestFit="1" customWidth="1"/>
    <col min="13589" max="13589" width="10.28515625" style="75" customWidth="1"/>
    <col min="13590" max="13590" width="10.140625" style="75" customWidth="1"/>
    <col min="13591" max="13591" width="10.28515625" style="75" customWidth="1"/>
    <col min="13592" max="13592" width="10.28515625" style="75" bestFit="1" customWidth="1"/>
    <col min="13593" max="13593" width="10" style="75" bestFit="1" customWidth="1"/>
    <col min="13594" max="13594" width="9.5703125" style="75" customWidth="1"/>
    <col min="13595" max="13595" width="10.85546875" style="75" bestFit="1" customWidth="1"/>
    <col min="13596" max="13596" width="11.42578125" style="75" customWidth="1"/>
    <col min="13597" max="13824" width="9.140625" style="75"/>
    <col min="13825" max="13825" width="3.42578125" style="75" customWidth="1"/>
    <col min="13826" max="13826" width="7.28515625" style="75" customWidth="1"/>
    <col min="13827" max="13827" width="27.42578125" style="75" customWidth="1"/>
    <col min="13828" max="13828" width="9.7109375" style="75" customWidth="1"/>
    <col min="13829" max="13829" width="6.7109375" style="75" customWidth="1"/>
    <col min="13830" max="13830" width="7" style="75" customWidth="1"/>
    <col min="13831" max="13831" width="7.42578125" style="75" customWidth="1"/>
    <col min="13832" max="13832" width="6.42578125" style="75" customWidth="1"/>
    <col min="13833" max="13833" width="7.140625" style="75" customWidth="1"/>
    <col min="13834" max="13834" width="7.7109375" style="75" customWidth="1"/>
    <col min="13835" max="13835" width="6.140625" style="75" customWidth="1"/>
    <col min="13836" max="13836" width="6.7109375" style="75" customWidth="1"/>
    <col min="13837" max="13837" width="7" style="75" customWidth="1"/>
    <col min="13838" max="13838" width="5.85546875" style="75" customWidth="1"/>
    <col min="13839" max="13839" width="8" style="75" bestFit="1" customWidth="1"/>
    <col min="13840" max="13840" width="25.5703125" style="75" customWidth="1"/>
    <col min="13841" max="13841" width="9.5703125" style="75" bestFit="1" customWidth="1"/>
    <col min="13842" max="13843" width="10.28515625" style="75" bestFit="1" customWidth="1"/>
    <col min="13844" max="13844" width="10" style="75" bestFit="1" customWidth="1"/>
    <col min="13845" max="13845" width="10.28515625" style="75" customWidth="1"/>
    <col min="13846" max="13846" width="10.140625" style="75" customWidth="1"/>
    <col min="13847" max="13847" width="10.28515625" style="75" customWidth="1"/>
    <col min="13848" max="13848" width="10.28515625" style="75" bestFit="1" customWidth="1"/>
    <col min="13849" max="13849" width="10" style="75" bestFit="1" customWidth="1"/>
    <col min="13850" max="13850" width="9.5703125" style="75" customWidth="1"/>
    <col min="13851" max="13851" width="10.85546875" style="75" bestFit="1" customWidth="1"/>
    <col min="13852" max="13852" width="11.42578125" style="75" customWidth="1"/>
    <col min="13853" max="14080" width="9.140625" style="75"/>
    <col min="14081" max="14081" width="3.42578125" style="75" customWidth="1"/>
    <col min="14082" max="14082" width="7.28515625" style="75" customWidth="1"/>
    <col min="14083" max="14083" width="27.42578125" style="75" customWidth="1"/>
    <col min="14084" max="14084" width="9.7109375" style="75" customWidth="1"/>
    <col min="14085" max="14085" width="6.7109375" style="75" customWidth="1"/>
    <col min="14086" max="14086" width="7" style="75" customWidth="1"/>
    <col min="14087" max="14087" width="7.42578125" style="75" customWidth="1"/>
    <col min="14088" max="14088" width="6.42578125" style="75" customWidth="1"/>
    <col min="14089" max="14089" width="7.140625" style="75" customWidth="1"/>
    <col min="14090" max="14090" width="7.7109375" style="75" customWidth="1"/>
    <col min="14091" max="14091" width="6.140625" style="75" customWidth="1"/>
    <col min="14092" max="14092" width="6.7109375" style="75" customWidth="1"/>
    <col min="14093" max="14093" width="7" style="75" customWidth="1"/>
    <col min="14094" max="14094" width="5.85546875" style="75" customWidth="1"/>
    <col min="14095" max="14095" width="8" style="75" bestFit="1" customWidth="1"/>
    <col min="14096" max="14096" width="25.5703125" style="75" customWidth="1"/>
    <col min="14097" max="14097" width="9.5703125" style="75" bestFit="1" customWidth="1"/>
    <col min="14098" max="14099" width="10.28515625" style="75" bestFit="1" customWidth="1"/>
    <col min="14100" max="14100" width="10" style="75" bestFit="1" customWidth="1"/>
    <col min="14101" max="14101" width="10.28515625" style="75" customWidth="1"/>
    <col min="14102" max="14102" width="10.140625" style="75" customWidth="1"/>
    <col min="14103" max="14103" width="10.28515625" style="75" customWidth="1"/>
    <col min="14104" max="14104" width="10.28515625" style="75" bestFit="1" customWidth="1"/>
    <col min="14105" max="14105" width="10" style="75" bestFit="1" customWidth="1"/>
    <col min="14106" max="14106" width="9.5703125" style="75" customWidth="1"/>
    <col min="14107" max="14107" width="10.85546875" style="75" bestFit="1" customWidth="1"/>
    <col min="14108" max="14108" width="11.42578125" style="75" customWidth="1"/>
    <col min="14109" max="14336" width="9.140625" style="75"/>
    <col min="14337" max="14337" width="3.42578125" style="75" customWidth="1"/>
    <col min="14338" max="14338" width="7.28515625" style="75" customWidth="1"/>
    <col min="14339" max="14339" width="27.42578125" style="75" customWidth="1"/>
    <col min="14340" max="14340" width="9.7109375" style="75" customWidth="1"/>
    <col min="14341" max="14341" width="6.7109375" style="75" customWidth="1"/>
    <col min="14342" max="14342" width="7" style="75" customWidth="1"/>
    <col min="14343" max="14343" width="7.42578125" style="75" customWidth="1"/>
    <col min="14344" max="14344" width="6.42578125" style="75" customWidth="1"/>
    <col min="14345" max="14345" width="7.140625" style="75" customWidth="1"/>
    <col min="14346" max="14346" width="7.7109375" style="75" customWidth="1"/>
    <col min="14347" max="14347" width="6.140625" style="75" customWidth="1"/>
    <col min="14348" max="14348" width="6.7109375" style="75" customWidth="1"/>
    <col min="14349" max="14349" width="7" style="75" customWidth="1"/>
    <col min="14350" max="14350" width="5.85546875" style="75" customWidth="1"/>
    <col min="14351" max="14351" width="8" style="75" bestFit="1" customWidth="1"/>
    <col min="14352" max="14352" width="25.5703125" style="75" customWidth="1"/>
    <col min="14353" max="14353" width="9.5703125" style="75" bestFit="1" customWidth="1"/>
    <col min="14354" max="14355" width="10.28515625" style="75" bestFit="1" customWidth="1"/>
    <col min="14356" max="14356" width="10" style="75" bestFit="1" customWidth="1"/>
    <col min="14357" max="14357" width="10.28515625" style="75" customWidth="1"/>
    <col min="14358" max="14358" width="10.140625" style="75" customWidth="1"/>
    <col min="14359" max="14359" width="10.28515625" style="75" customWidth="1"/>
    <col min="14360" max="14360" width="10.28515625" style="75" bestFit="1" customWidth="1"/>
    <col min="14361" max="14361" width="10" style="75" bestFit="1" customWidth="1"/>
    <col min="14362" max="14362" width="9.5703125" style="75" customWidth="1"/>
    <col min="14363" max="14363" width="10.85546875" style="75" bestFit="1" customWidth="1"/>
    <col min="14364" max="14364" width="11.42578125" style="75" customWidth="1"/>
    <col min="14365" max="14592" width="9.140625" style="75"/>
    <col min="14593" max="14593" width="3.42578125" style="75" customWidth="1"/>
    <col min="14594" max="14594" width="7.28515625" style="75" customWidth="1"/>
    <col min="14595" max="14595" width="27.42578125" style="75" customWidth="1"/>
    <col min="14596" max="14596" width="9.7109375" style="75" customWidth="1"/>
    <col min="14597" max="14597" width="6.7109375" style="75" customWidth="1"/>
    <col min="14598" max="14598" width="7" style="75" customWidth="1"/>
    <col min="14599" max="14599" width="7.42578125" style="75" customWidth="1"/>
    <col min="14600" max="14600" width="6.42578125" style="75" customWidth="1"/>
    <col min="14601" max="14601" width="7.140625" style="75" customWidth="1"/>
    <col min="14602" max="14602" width="7.7109375" style="75" customWidth="1"/>
    <col min="14603" max="14603" width="6.140625" style="75" customWidth="1"/>
    <col min="14604" max="14604" width="6.7109375" style="75" customWidth="1"/>
    <col min="14605" max="14605" width="7" style="75" customWidth="1"/>
    <col min="14606" max="14606" width="5.85546875" style="75" customWidth="1"/>
    <col min="14607" max="14607" width="8" style="75" bestFit="1" customWidth="1"/>
    <col min="14608" max="14608" width="25.5703125" style="75" customWidth="1"/>
    <col min="14609" max="14609" width="9.5703125" style="75" bestFit="1" customWidth="1"/>
    <col min="14610" max="14611" width="10.28515625" style="75" bestFit="1" customWidth="1"/>
    <col min="14612" max="14612" width="10" style="75" bestFit="1" customWidth="1"/>
    <col min="14613" max="14613" width="10.28515625" style="75" customWidth="1"/>
    <col min="14614" max="14614" width="10.140625" style="75" customWidth="1"/>
    <col min="14615" max="14615" width="10.28515625" style="75" customWidth="1"/>
    <col min="14616" max="14616" width="10.28515625" style="75" bestFit="1" customWidth="1"/>
    <col min="14617" max="14617" width="10" style="75" bestFit="1" customWidth="1"/>
    <col min="14618" max="14618" width="9.5703125" style="75" customWidth="1"/>
    <col min="14619" max="14619" width="10.85546875" style="75" bestFit="1" customWidth="1"/>
    <col min="14620" max="14620" width="11.42578125" style="75" customWidth="1"/>
    <col min="14621" max="14848" width="9.140625" style="75"/>
    <col min="14849" max="14849" width="3.42578125" style="75" customWidth="1"/>
    <col min="14850" max="14850" width="7.28515625" style="75" customWidth="1"/>
    <col min="14851" max="14851" width="27.42578125" style="75" customWidth="1"/>
    <col min="14852" max="14852" width="9.7109375" style="75" customWidth="1"/>
    <col min="14853" max="14853" width="6.7109375" style="75" customWidth="1"/>
    <col min="14854" max="14854" width="7" style="75" customWidth="1"/>
    <col min="14855" max="14855" width="7.42578125" style="75" customWidth="1"/>
    <col min="14856" max="14856" width="6.42578125" style="75" customWidth="1"/>
    <col min="14857" max="14857" width="7.140625" style="75" customWidth="1"/>
    <col min="14858" max="14858" width="7.7109375" style="75" customWidth="1"/>
    <col min="14859" max="14859" width="6.140625" style="75" customWidth="1"/>
    <col min="14860" max="14860" width="6.7109375" style="75" customWidth="1"/>
    <col min="14861" max="14861" width="7" style="75" customWidth="1"/>
    <col min="14862" max="14862" width="5.85546875" style="75" customWidth="1"/>
    <col min="14863" max="14863" width="8" style="75" bestFit="1" customWidth="1"/>
    <col min="14864" max="14864" width="25.5703125" style="75" customWidth="1"/>
    <col min="14865" max="14865" width="9.5703125" style="75" bestFit="1" customWidth="1"/>
    <col min="14866" max="14867" width="10.28515625" style="75" bestFit="1" customWidth="1"/>
    <col min="14868" max="14868" width="10" style="75" bestFit="1" customWidth="1"/>
    <col min="14869" max="14869" width="10.28515625" style="75" customWidth="1"/>
    <col min="14870" max="14870" width="10.140625" style="75" customWidth="1"/>
    <col min="14871" max="14871" width="10.28515625" style="75" customWidth="1"/>
    <col min="14872" max="14872" width="10.28515625" style="75" bestFit="1" customWidth="1"/>
    <col min="14873" max="14873" width="10" style="75" bestFit="1" customWidth="1"/>
    <col min="14874" max="14874" width="9.5703125" style="75" customWidth="1"/>
    <col min="14875" max="14875" width="10.85546875" style="75" bestFit="1" customWidth="1"/>
    <col min="14876" max="14876" width="11.42578125" style="75" customWidth="1"/>
    <col min="14877" max="15104" width="9.140625" style="75"/>
    <col min="15105" max="15105" width="3.42578125" style="75" customWidth="1"/>
    <col min="15106" max="15106" width="7.28515625" style="75" customWidth="1"/>
    <col min="15107" max="15107" width="27.42578125" style="75" customWidth="1"/>
    <col min="15108" max="15108" width="9.7109375" style="75" customWidth="1"/>
    <col min="15109" max="15109" width="6.7109375" style="75" customWidth="1"/>
    <col min="15110" max="15110" width="7" style="75" customWidth="1"/>
    <col min="15111" max="15111" width="7.42578125" style="75" customWidth="1"/>
    <col min="15112" max="15112" width="6.42578125" style="75" customWidth="1"/>
    <col min="15113" max="15113" width="7.140625" style="75" customWidth="1"/>
    <col min="15114" max="15114" width="7.7109375" style="75" customWidth="1"/>
    <col min="15115" max="15115" width="6.140625" style="75" customWidth="1"/>
    <col min="15116" max="15116" width="6.7109375" style="75" customWidth="1"/>
    <col min="15117" max="15117" width="7" style="75" customWidth="1"/>
    <col min="15118" max="15118" width="5.85546875" style="75" customWidth="1"/>
    <col min="15119" max="15119" width="8" style="75" bestFit="1" customWidth="1"/>
    <col min="15120" max="15120" width="25.5703125" style="75" customWidth="1"/>
    <col min="15121" max="15121" width="9.5703125" style="75" bestFit="1" customWidth="1"/>
    <col min="15122" max="15123" width="10.28515625" style="75" bestFit="1" customWidth="1"/>
    <col min="15124" max="15124" width="10" style="75" bestFit="1" customWidth="1"/>
    <col min="15125" max="15125" width="10.28515625" style="75" customWidth="1"/>
    <col min="15126" max="15126" width="10.140625" style="75" customWidth="1"/>
    <col min="15127" max="15127" width="10.28515625" style="75" customWidth="1"/>
    <col min="15128" max="15128" width="10.28515625" style="75" bestFit="1" customWidth="1"/>
    <col min="15129" max="15129" width="10" style="75" bestFit="1" customWidth="1"/>
    <col min="15130" max="15130" width="9.5703125" style="75" customWidth="1"/>
    <col min="15131" max="15131" width="10.85546875" style="75" bestFit="1" customWidth="1"/>
    <col min="15132" max="15132" width="11.42578125" style="75" customWidth="1"/>
    <col min="15133" max="15360" width="9.140625" style="75"/>
    <col min="15361" max="15361" width="3.42578125" style="75" customWidth="1"/>
    <col min="15362" max="15362" width="7.28515625" style="75" customWidth="1"/>
    <col min="15363" max="15363" width="27.42578125" style="75" customWidth="1"/>
    <col min="15364" max="15364" width="9.7109375" style="75" customWidth="1"/>
    <col min="15365" max="15365" width="6.7109375" style="75" customWidth="1"/>
    <col min="15366" max="15366" width="7" style="75" customWidth="1"/>
    <col min="15367" max="15367" width="7.42578125" style="75" customWidth="1"/>
    <col min="15368" max="15368" width="6.42578125" style="75" customWidth="1"/>
    <col min="15369" max="15369" width="7.140625" style="75" customWidth="1"/>
    <col min="15370" max="15370" width="7.7109375" style="75" customWidth="1"/>
    <col min="15371" max="15371" width="6.140625" style="75" customWidth="1"/>
    <col min="15372" max="15372" width="6.7109375" style="75" customWidth="1"/>
    <col min="15373" max="15373" width="7" style="75" customWidth="1"/>
    <col min="15374" max="15374" width="5.85546875" style="75" customWidth="1"/>
    <col min="15375" max="15375" width="8" style="75" bestFit="1" customWidth="1"/>
    <col min="15376" max="15376" width="25.5703125" style="75" customWidth="1"/>
    <col min="15377" max="15377" width="9.5703125" style="75" bestFit="1" customWidth="1"/>
    <col min="15378" max="15379" width="10.28515625" style="75" bestFit="1" customWidth="1"/>
    <col min="15380" max="15380" width="10" style="75" bestFit="1" customWidth="1"/>
    <col min="15381" max="15381" width="10.28515625" style="75" customWidth="1"/>
    <col min="15382" max="15382" width="10.140625" style="75" customWidth="1"/>
    <col min="15383" max="15383" width="10.28515625" style="75" customWidth="1"/>
    <col min="15384" max="15384" width="10.28515625" style="75" bestFit="1" customWidth="1"/>
    <col min="15385" max="15385" width="10" style="75" bestFit="1" customWidth="1"/>
    <col min="15386" max="15386" width="9.5703125" style="75" customWidth="1"/>
    <col min="15387" max="15387" width="10.85546875" style="75" bestFit="1" customWidth="1"/>
    <col min="15388" max="15388" width="11.42578125" style="75" customWidth="1"/>
    <col min="15389" max="15616" width="9.140625" style="75"/>
    <col min="15617" max="15617" width="3.42578125" style="75" customWidth="1"/>
    <col min="15618" max="15618" width="7.28515625" style="75" customWidth="1"/>
    <col min="15619" max="15619" width="27.42578125" style="75" customWidth="1"/>
    <col min="15620" max="15620" width="9.7109375" style="75" customWidth="1"/>
    <col min="15621" max="15621" width="6.7109375" style="75" customWidth="1"/>
    <col min="15622" max="15622" width="7" style="75" customWidth="1"/>
    <col min="15623" max="15623" width="7.42578125" style="75" customWidth="1"/>
    <col min="15624" max="15624" width="6.42578125" style="75" customWidth="1"/>
    <col min="15625" max="15625" width="7.140625" style="75" customWidth="1"/>
    <col min="15626" max="15626" width="7.7109375" style="75" customWidth="1"/>
    <col min="15627" max="15627" width="6.140625" style="75" customWidth="1"/>
    <col min="15628" max="15628" width="6.7109375" style="75" customWidth="1"/>
    <col min="15629" max="15629" width="7" style="75" customWidth="1"/>
    <col min="15630" max="15630" width="5.85546875" style="75" customWidth="1"/>
    <col min="15631" max="15631" width="8" style="75" bestFit="1" customWidth="1"/>
    <col min="15632" max="15632" width="25.5703125" style="75" customWidth="1"/>
    <col min="15633" max="15633" width="9.5703125" style="75" bestFit="1" customWidth="1"/>
    <col min="15634" max="15635" width="10.28515625" style="75" bestFit="1" customWidth="1"/>
    <col min="15636" max="15636" width="10" style="75" bestFit="1" customWidth="1"/>
    <col min="15637" max="15637" width="10.28515625" style="75" customWidth="1"/>
    <col min="15638" max="15638" width="10.140625" style="75" customWidth="1"/>
    <col min="15639" max="15639" width="10.28515625" style="75" customWidth="1"/>
    <col min="15640" max="15640" width="10.28515625" style="75" bestFit="1" customWidth="1"/>
    <col min="15641" max="15641" width="10" style="75" bestFit="1" customWidth="1"/>
    <col min="15642" max="15642" width="9.5703125" style="75" customWidth="1"/>
    <col min="15643" max="15643" width="10.85546875" style="75" bestFit="1" customWidth="1"/>
    <col min="15644" max="15644" width="11.42578125" style="75" customWidth="1"/>
    <col min="15645" max="15872" width="9.140625" style="75"/>
    <col min="15873" max="15873" width="3.42578125" style="75" customWidth="1"/>
    <col min="15874" max="15874" width="7.28515625" style="75" customWidth="1"/>
    <col min="15875" max="15875" width="27.42578125" style="75" customWidth="1"/>
    <col min="15876" max="15876" width="9.7109375" style="75" customWidth="1"/>
    <col min="15877" max="15877" width="6.7109375" style="75" customWidth="1"/>
    <col min="15878" max="15878" width="7" style="75" customWidth="1"/>
    <col min="15879" max="15879" width="7.42578125" style="75" customWidth="1"/>
    <col min="15880" max="15880" width="6.42578125" style="75" customWidth="1"/>
    <col min="15881" max="15881" width="7.140625" style="75" customWidth="1"/>
    <col min="15882" max="15882" width="7.7109375" style="75" customWidth="1"/>
    <col min="15883" max="15883" width="6.140625" style="75" customWidth="1"/>
    <col min="15884" max="15884" width="6.7109375" style="75" customWidth="1"/>
    <col min="15885" max="15885" width="7" style="75" customWidth="1"/>
    <col min="15886" max="15886" width="5.85546875" style="75" customWidth="1"/>
    <col min="15887" max="15887" width="8" style="75" bestFit="1" customWidth="1"/>
    <col min="15888" max="15888" width="25.5703125" style="75" customWidth="1"/>
    <col min="15889" max="15889" width="9.5703125" style="75" bestFit="1" customWidth="1"/>
    <col min="15890" max="15891" width="10.28515625" style="75" bestFit="1" customWidth="1"/>
    <col min="15892" max="15892" width="10" style="75" bestFit="1" customWidth="1"/>
    <col min="15893" max="15893" width="10.28515625" style="75" customWidth="1"/>
    <col min="15894" max="15894" width="10.140625" style="75" customWidth="1"/>
    <col min="15895" max="15895" width="10.28515625" style="75" customWidth="1"/>
    <col min="15896" max="15896" width="10.28515625" style="75" bestFit="1" customWidth="1"/>
    <col min="15897" max="15897" width="10" style="75" bestFit="1" customWidth="1"/>
    <col min="15898" max="15898" width="9.5703125" style="75" customWidth="1"/>
    <col min="15899" max="15899" width="10.85546875" style="75" bestFit="1" customWidth="1"/>
    <col min="15900" max="15900" width="11.42578125" style="75" customWidth="1"/>
    <col min="15901" max="16128" width="9.140625" style="75"/>
    <col min="16129" max="16129" width="3.42578125" style="75" customWidth="1"/>
    <col min="16130" max="16130" width="7.28515625" style="75" customWidth="1"/>
    <col min="16131" max="16131" width="27.42578125" style="75" customWidth="1"/>
    <col min="16132" max="16132" width="9.7109375" style="75" customWidth="1"/>
    <col min="16133" max="16133" width="6.7109375" style="75" customWidth="1"/>
    <col min="16134" max="16134" width="7" style="75" customWidth="1"/>
    <col min="16135" max="16135" width="7.42578125" style="75" customWidth="1"/>
    <col min="16136" max="16136" width="6.42578125" style="75" customWidth="1"/>
    <col min="16137" max="16137" width="7.140625" style="75" customWidth="1"/>
    <col min="16138" max="16138" width="7.7109375" style="75" customWidth="1"/>
    <col min="16139" max="16139" width="6.140625" style="75" customWidth="1"/>
    <col min="16140" max="16140" width="6.7109375" style="75" customWidth="1"/>
    <col min="16141" max="16141" width="7" style="75" customWidth="1"/>
    <col min="16142" max="16142" width="5.85546875" style="75" customWidth="1"/>
    <col min="16143" max="16143" width="8" style="75" bestFit="1" customWidth="1"/>
    <col min="16144" max="16144" width="25.5703125" style="75" customWidth="1"/>
    <col min="16145" max="16145" width="9.5703125" style="75" bestFit="1" customWidth="1"/>
    <col min="16146" max="16147" width="10.28515625" style="75" bestFit="1" customWidth="1"/>
    <col min="16148" max="16148" width="10" style="75" bestFit="1" customWidth="1"/>
    <col min="16149" max="16149" width="10.28515625" style="75" customWidth="1"/>
    <col min="16150" max="16150" width="10.140625" style="75" customWidth="1"/>
    <col min="16151" max="16151" width="10.28515625" style="75" customWidth="1"/>
    <col min="16152" max="16152" width="10.28515625" style="75" bestFit="1" customWidth="1"/>
    <col min="16153" max="16153" width="10" style="75" bestFit="1" customWidth="1"/>
    <col min="16154" max="16154" width="9.5703125" style="75" customWidth="1"/>
    <col min="16155" max="16155" width="10.85546875" style="75" bestFit="1" customWidth="1"/>
    <col min="16156" max="16156" width="11.42578125" style="75" customWidth="1"/>
    <col min="16157" max="16384" width="9.140625" style="75"/>
  </cols>
  <sheetData>
    <row r="1" spans="1:27" ht="33" customHeight="1" thickTop="1" thickBot="1" x14ac:dyDescent="0.25">
      <c r="A1" s="527" t="s">
        <v>66</v>
      </c>
      <c r="B1" s="528"/>
      <c r="C1" s="529"/>
      <c r="D1" s="530" t="s">
        <v>67</v>
      </c>
      <c r="E1" s="530"/>
      <c r="F1" s="530"/>
      <c r="G1" s="530"/>
      <c r="H1" s="530"/>
      <c r="I1" s="530"/>
      <c r="J1" s="530"/>
      <c r="K1" s="530"/>
      <c r="L1" s="530"/>
      <c r="M1" s="530"/>
      <c r="N1" s="531"/>
      <c r="O1" s="73"/>
      <c r="P1" s="74" t="s">
        <v>66</v>
      </c>
      <c r="Q1" s="532" t="s">
        <v>451</v>
      </c>
      <c r="R1" s="532"/>
      <c r="S1" s="532"/>
      <c r="T1" s="532"/>
      <c r="U1" s="532"/>
      <c r="V1" s="532"/>
      <c r="W1" s="532"/>
      <c r="X1" s="532"/>
      <c r="Y1" s="532"/>
      <c r="Z1" s="532"/>
      <c r="AA1" s="533"/>
    </row>
    <row r="2" spans="1:27" s="86" customFormat="1" ht="52.15" customHeight="1" thickTop="1" x14ac:dyDescent="0.25">
      <c r="A2" s="76" t="s">
        <v>18</v>
      </c>
      <c r="B2" s="77" t="s">
        <v>18</v>
      </c>
      <c r="C2" s="78"/>
      <c r="D2" s="79" t="s">
        <v>68</v>
      </c>
      <c r="E2" s="79" t="s">
        <v>69</v>
      </c>
      <c r="F2" s="79" t="s">
        <v>70</v>
      </c>
      <c r="G2" s="77" t="s">
        <v>71</v>
      </c>
      <c r="H2" s="80" t="s">
        <v>72</v>
      </c>
      <c r="I2" s="77" t="s">
        <v>73</v>
      </c>
      <c r="J2" s="77" t="s">
        <v>74</v>
      </c>
      <c r="K2" s="77" t="s">
        <v>75</v>
      </c>
      <c r="L2" s="77" t="s">
        <v>76</v>
      </c>
      <c r="M2" s="77" t="s">
        <v>77</v>
      </c>
      <c r="N2" s="81" t="s">
        <v>78</v>
      </c>
      <c r="O2" s="82" t="s">
        <v>18</v>
      </c>
      <c r="P2" s="83"/>
      <c r="Q2" s="84" t="s">
        <v>79</v>
      </c>
      <c r="R2" s="84" t="s">
        <v>79</v>
      </c>
      <c r="S2" s="84" t="s">
        <v>80</v>
      </c>
      <c r="T2" s="84" t="s">
        <v>80</v>
      </c>
      <c r="U2" s="84" t="s">
        <v>81</v>
      </c>
      <c r="V2" s="84" t="s">
        <v>81</v>
      </c>
      <c r="W2" s="84" t="s">
        <v>82</v>
      </c>
      <c r="X2" s="84" t="s">
        <v>83</v>
      </c>
      <c r="Y2" s="84" t="s">
        <v>84</v>
      </c>
      <c r="Z2" s="84" t="s">
        <v>85</v>
      </c>
      <c r="AA2" s="85" t="s">
        <v>86</v>
      </c>
    </row>
    <row r="3" spans="1:27" ht="12.75" customHeight="1" x14ac:dyDescent="0.2">
      <c r="A3" s="87"/>
      <c r="B3" s="8"/>
      <c r="C3" s="88" t="s">
        <v>87</v>
      </c>
      <c r="D3" s="89">
        <v>400</v>
      </c>
      <c r="E3" s="89">
        <v>60</v>
      </c>
      <c r="F3" s="89">
        <v>18</v>
      </c>
      <c r="G3" s="89">
        <v>18</v>
      </c>
      <c r="H3" s="89">
        <v>18</v>
      </c>
      <c r="I3" s="89">
        <v>36</v>
      </c>
      <c r="J3" s="89">
        <v>36</v>
      </c>
      <c r="K3" s="89">
        <v>36</v>
      </c>
      <c r="L3" s="89">
        <v>36</v>
      </c>
      <c r="M3" s="89">
        <v>100</v>
      </c>
      <c r="N3" s="90"/>
      <c r="O3" s="87"/>
      <c r="P3" s="91" t="str">
        <f t="shared" ref="P3:P8" si="0">+C3</f>
        <v>Izvor ( W)</v>
      </c>
      <c r="Q3" s="89">
        <v>191</v>
      </c>
      <c r="R3" s="92">
        <v>131</v>
      </c>
      <c r="S3" s="92">
        <v>17</v>
      </c>
      <c r="T3" s="92">
        <v>12.5</v>
      </c>
      <c r="U3" s="89">
        <v>40</v>
      </c>
      <c r="V3" s="89">
        <v>80</v>
      </c>
      <c r="W3" s="89">
        <v>17</v>
      </c>
      <c r="X3" s="89">
        <v>26</v>
      </c>
      <c r="Y3" s="92">
        <v>33</v>
      </c>
      <c r="Z3" s="89">
        <v>54</v>
      </c>
      <c r="AA3" s="93"/>
    </row>
    <row r="4" spans="1:27" ht="12.75" customHeight="1" x14ac:dyDescent="0.2">
      <c r="A4" s="87"/>
      <c r="B4" s="8"/>
      <c r="C4" s="88" t="s">
        <v>88</v>
      </c>
      <c r="D4" s="88">
        <v>1</v>
      </c>
      <c r="E4" s="88">
        <v>1</v>
      </c>
      <c r="F4" s="88">
        <v>1</v>
      </c>
      <c r="G4" s="88">
        <v>2</v>
      </c>
      <c r="H4" s="88">
        <v>4</v>
      </c>
      <c r="I4" s="88">
        <v>2</v>
      </c>
      <c r="J4" s="88">
        <v>3</v>
      </c>
      <c r="K4" s="88">
        <v>4</v>
      </c>
      <c r="L4" s="88">
        <v>1</v>
      </c>
      <c r="M4" s="88">
        <v>1</v>
      </c>
      <c r="N4" s="90"/>
      <c r="O4" s="87"/>
      <c r="P4" s="91" t="str">
        <f t="shared" si="0"/>
        <v xml:space="preserve">Broj žarulja u  svjetiljci </v>
      </c>
      <c r="Q4" s="94">
        <v>1</v>
      </c>
      <c r="R4" s="95">
        <v>1</v>
      </c>
      <c r="S4" s="95">
        <v>1</v>
      </c>
      <c r="T4" s="95">
        <v>1</v>
      </c>
      <c r="U4" s="95">
        <v>1</v>
      </c>
      <c r="V4" s="95">
        <v>1</v>
      </c>
      <c r="W4" s="95">
        <v>1</v>
      </c>
      <c r="X4" s="95">
        <v>1</v>
      </c>
      <c r="Y4" s="95">
        <v>1</v>
      </c>
      <c r="Z4" s="95">
        <v>1</v>
      </c>
      <c r="AA4" s="93"/>
    </row>
    <row r="5" spans="1:27" ht="13.9" customHeight="1" thickBot="1" x14ac:dyDescent="0.25">
      <c r="A5" s="96"/>
      <c r="B5" s="97"/>
      <c r="C5" s="98" t="s">
        <v>89</v>
      </c>
      <c r="D5" s="99">
        <f t="shared" ref="D5:L5" si="1">+(D3*D4)*1.25</f>
        <v>500</v>
      </c>
      <c r="E5" s="99">
        <f t="shared" si="1"/>
        <v>75</v>
      </c>
      <c r="F5" s="99">
        <f t="shared" si="1"/>
        <v>22.5</v>
      </c>
      <c r="G5" s="99">
        <f t="shared" si="1"/>
        <v>45</v>
      </c>
      <c r="H5" s="99">
        <f t="shared" si="1"/>
        <v>90</v>
      </c>
      <c r="I5" s="99">
        <f t="shared" si="1"/>
        <v>90</v>
      </c>
      <c r="J5" s="99">
        <f t="shared" si="1"/>
        <v>135</v>
      </c>
      <c r="K5" s="99">
        <f t="shared" si="1"/>
        <v>180</v>
      </c>
      <c r="L5" s="99">
        <f t="shared" si="1"/>
        <v>45</v>
      </c>
      <c r="M5" s="99">
        <f>+(M3*M4)*1.25</f>
        <v>125</v>
      </c>
      <c r="N5" s="100"/>
      <c r="O5" s="101"/>
      <c r="P5" s="102" t="str">
        <f t="shared" si="0"/>
        <v xml:space="preserve">Snaga Izvora + gubici  (W) </v>
      </c>
      <c r="Q5" s="103">
        <f>+(Q3*Q4)*1</f>
        <v>191</v>
      </c>
      <c r="R5" s="103">
        <f>+(R3*R4)*1</f>
        <v>131</v>
      </c>
      <c r="S5" s="103">
        <f>+(S3*S4)*1</f>
        <v>17</v>
      </c>
      <c r="T5" s="103">
        <f t="shared" ref="T5:Z5" si="2">+(T3*T4)*1</f>
        <v>12.5</v>
      </c>
      <c r="U5" s="103">
        <f t="shared" si="2"/>
        <v>40</v>
      </c>
      <c r="V5" s="103">
        <f>+(V3*V4)*1</f>
        <v>80</v>
      </c>
      <c r="W5" s="103">
        <f t="shared" si="2"/>
        <v>17</v>
      </c>
      <c r="X5" s="103">
        <f t="shared" si="2"/>
        <v>26</v>
      </c>
      <c r="Y5" s="103">
        <f t="shared" si="2"/>
        <v>33</v>
      </c>
      <c r="Z5" s="103">
        <f t="shared" si="2"/>
        <v>54</v>
      </c>
      <c r="AA5" s="104"/>
    </row>
    <row r="6" spans="1:27" s="112" customFormat="1" ht="29.45" customHeight="1" thickTop="1" x14ac:dyDescent="0.2">
      <c r="A6" s="105" t="s">
        <v>90</v>
      </c>
      <c r="B6" s="106" t="s">
        <v>91</v>
      </c>
      <c r="C6" s="107" t="s">
        <v>92</v>
      </c>
      <c r="D6" s="107" t="s">
        <v>93</v>
      </c>
      <c r="E6" s="107" t="s">
        <v>93</v>
      </c>
      <c r="F6" s="107" t="s">
        <v>93</v>
      </c>
      <c r="G6" s="107" t="s">
        <v>93</v>
      </c>
      <c r="H6" s="107" t="s">
        <v>93</v>
      </c>
      <c r="I6" s="107" t="s">
        <v>93</v>
      </c>
      <c r="J6" s="107" t="s">
        <v>93</v>
      </c>
      <c r="K6" s="107" t="s">
        <v>93</v>
      </c>
      <c r="L6" s="107" t="s">
        <v>93</v>
      </c>
      <c r="M6" s="107" t="s">
        <v>93</v>
      </c>
      <c r="N6" s="108"/>
      <c r="O6" s="105" t="s">
        <v>90</v>
      </c>
      <c r="P6" s="109" t="str">
        <f t="shared" si="0"/>
        <v>REDUKCIJA  DA /NE</v>
      </c>
      <c r="Q6" s="110" t="s">
        <v>93</v>
      </c>
      <c r="R6" s="110" t="s">
        <v>93</v>
      </c>
      <c r="S6" s="110" t="s">
        <v>93</v>
      </c>
      <c r="T6" s="110" t="s">
        <v>93</v>
      </c>
      <c r="U6" s="110" t="s">
        <v>93</v>
      </c>
      <c r="V6" s="110" t="s">
        <v>93</v>
      </c>
      <c r="W6" s="110" t="s">
        <v>93</v>
      </c>
      <c r="X6" s="110" t="s">
        <v>93</v>
      </c>
      <c r="Y6" s="110" t="s">
        <v>93</v>
      </c>
      <c r="Z6" s="110" t="s">
        <v>93</v>
      </c>
      <c r="AA6" s="111"/>
    </row>
    <row r="7" spans="1:27" s="120" customFormat="1" ht="13.5" customHeight="1" x14ac:dyDescent="0.2">
      <c r="A7" s="113"/>
      <c r="B7" s="114"/>
      <c r="C7" s="115" t="s">
        <v>94</v>
      </c>
      <c r="D7" s="115">
        <v>0</v>
      </c>
      <c r="E7" s="115">
        <v>0</v>
      </c>
      <c r="F7" s="115">
        <v>0</v>
      </c>
      <c r="G7" s="115">
        <v>0</v>
      </c>
      <c r="H7" s="115">
        <v>0</v>
      </c>
      <c r="I7" s="115">
        <v>0</v>
      </c>
      <c r="J7" s="115">
        <v>0</v>
      </c>
      <c r="K7" s="115">
        <v>0</v>
      </c>
      <c r="L7" s="115">
        <v>0</v>
      </c>
      <c r="M7" s="115">
        <v>0</v>
      </c>
      <c r="N7" s="116"/>
      <c r="O7" s="113"/>
      <c r="P7" s="117" t="str">
        <f t="shared" si="0"/>
        <v>Postotak redukcije</v>
      </c>
      <c r="Q7" s="118">
        <v>0</v>
      </c>
      <c r="R7" s="118">
        <v>0</v>
      </c>
      <c r="S7" s="118">
        <v>0</v>
      </c>
      <c r="T7" s="118">
        <v>0</v>
      </c>
      <c r="U7" s="118">
        <v>0</v>
      </c>
      <c r="V7" s="118">
        <v>0</v>
      </c>
      <c r="W7" s="118">
        <v>0</v>
      </c>
      <c r="X7" s="118">
        <v>0</v>
      </c>
      <c r="Y7" s="118">
        <v>0</v>
      </c>
      <c r="Z7" s="118">
        <v>0</v>
      </c>
      <c r="AA7" s="119"/>
    </row>
    <row r="8" spans="1:27" s="120" customFormat="1" ht="13.5" customHeight="1" thickBot="1" x14ac:dyDescent="0.25">
      <c r="A8" s="121"/>
      <c r="B8" s="122"/>
      <c r="C8" s="123" t="s">
        <v>95</v>
      </c>
      <c r="D8" s="123">
        <v>0</v>
      </c>
      <c r="E8" s="123">
        <v>0</v>
      </c>
      <c r="F8" s="123">
        <v>0</v>
      </c>
      <c r="G8" s="123">
        <v>0</v>
      </c>
      <c r="H8" s="123">
        <v>0</v>
      </c>
      <c r="I8" s="123">
        <v>0</v>
      </c>
      <c r="J8" s="123">
        <v>0</v>
      </c>
      <c r="K8" s="123">
        <v>0</v>
      </c>
      <c r="L8" s="123">
        <v>0</v>
      </c>
      <c r="M8" s="123">
        <v>0</v>
      </c>
      <c r="N8" s="124"/>
      <c r="O8" s="121"/>
      <c r="P8" s="125" t="str">
        <f t="shared" si="0"/>
        <v xml:space="preserve">Sati rada reducirano/dan  </v>
      </c>
      <c r="Q8" s="126">
        <v>0</v>
      </c>
      <c r="R8" s="126">
        <v>0</v>
      </c>
      <c r="S8" s="126">
        <v>0</v>
      </c>
      <c r="T8" s="126">
        <v>0</v>
      </c>
      <c r="U8" s="126">
        <v>0</v>
      </c>
      <c r="V8" s="123">
        <v>0</v>
      </c>
      <c r="W8" s="123">
        <v>0</v>
      </c>
      <c r="X8" s="123">
        <v>0</v>
      </c>
      <c r="Y8" s="123">
        <v>0</v>
      </c>
      <c r="Z8" s="123">
        <v>0</v>
      </c>
      <c r="AA8" s="127"/>
    </row>
    <row r="9" spans="1:27" s="137" customFormat="1" ht="14.25" customHeight="1" thickTop="1" x14ac:dyDescent="0.2">
      <c r="A9" s="128" t="s">
        <v>96</v>
      </c>
      <c r="B9" s="129" t="s">
        <v>97</v>
      </c>
      <c r="C9" s="130" t="s">
        <v>98</v>
      </c>
      <c r="D9" s="131">
        <v>24</v>
      </c>
      <c r="E9" s="131">
        <v>0</v>
      </c>
      <c r="F9" s="131">
        <v>0</v>
      </c>
      <c r="G9" s="131">
        <v>0</v>
      </c>
      <c r="H9" s="131">
        <v>0</v>
      </c>
      <c r="I9" s="131">
        <v>0</v>
      </c>
      <c r="J9" s="131">
        <v>0</v>
      </c>
      <c r="K9" s="131">
        <v>0</v>
      </c>
      <c r="L9" s="132">
        <v>0</v>
      </c>
      <c r="M9" s="132">
        <v>0</v>
      </c>
      <c r="N9" s="133">
        <f>SUM(D9:M9)</f>
        <v>24</v>
      </c>
      <c r="O9" s="134" t="s">
        <v>96</v>
      </c>
      <c r="P9" s="130" t="s">
        <v>98</v>
      </c>
      <c r="Q9" s="131">
        <v>29</v>
      </c>
      <c r="R9" s="131">
        <v>7</v>
      </c>
      <c r="S9" s="131">
        <v>0</v>
      </c>
      <c r="T9" s="131">
        <v>0</v>
      </c>
      <c r="U9" s="135">
        <v>0</v>
      </c>
      <c r="V9" s="135">
        <v>0</v>
      </c>
      <c r="W9" s="135">
        <v>0</v>
      </c>
      <c r="X9" s="135">
        <v>0</v>
      </c>
      <c r="Y9" s="135">
        <v>0</v>
      </c>
      <c r="Z9" s="131">
        <v>0</v>
      </c>
      <c r="AA9" s="136">
        <f t="shared" ref="AA9:AA50" si="3">SUM(Q9:Z9)</f>
        <v>36</v>
      </c>
    </row>
    <row r="10" spans="1:27" s="137" customFormat="1" ht="14.25" customHeight="1" x14ac:dyDescent="0.2">
      <c r="A10" s="128" t="s">
        <v>99</v>
      </c>
      <c r="B10" s="129" t="s">
        <v>97</v>
      </c>
      <c r="C10" s="130" t="s">
        <v>100</v>
      </c>
      <c r="D10" s="131">
        <v>0</v>
      </c>
      <c r="E10" s="131">
        <v>11</v>
      </c>
      <c r="F10" s="131">
        <v>0</v>
      </c>
      <c r="G10" s="131">
        <v>0</v>
      </c>
      <c r="H10" s="131">
        <v>0</v>
      </c>
      <c r="I10" s="131">
        <v>0</v>
      </c>
      <c r="J10" s="131">
        <v>0</v>
      </c>
      <c r="K10" s="131">
        <v>0</v>
      </c>
      <c r="L10" s="132">
        <v>0</v>
      </c>
      <c r="M10" s="132">
        <v>0</v>
      </c>
      <c r="N10" s="133">
        <f t="shared" ref="N10:N49" si="4">SUM(D10:M10)</f>
        <v>11</v>
      </c>
      <c r="O10" s="134" t="s">
        <v>99</v>
      </c>
      <c r="P10" s="130" t="s">
        <v>100</v>
      </c>
      <c r="Q10" s="131">
        <v>0</v>
      </c>
      <c r="R10" s="131">
        <v>0</v>
      </c>
      <c r="S10" s="131">
        <v>11</v>
      </c>
      <c r="T10" s="131">
        <v>0</v>
      </c>
      <c r="U10" s="131">
        <v>0</v>
      </c>
      <c r="V10" s="131">
        <v>0</v>
      </c>
      <c r="W10" s="131">
        <v>0</v>
      </c>
      <c r="X10" s="131">
        <v>0</v>
      </c>
      <c r="Y10" s="131">
        <v>0</v>
      </c>
      <c r="Z10" s="131">
        <v>0</v>
      </c>
      <c r="AA10" s="138">
        <f t="shared" si="3"/>
        <v>11</v>
      </c>
    </row>
    <row r="11" spans="1:27" s="137" customFormat="1" ht="14.25" customHeight="1" x14ac:dyDescent="0.2">
      <c r="A11" s="128" t="s">
        <v>101</v>
      </c>
      <c r="B11" s="129" t="s">
        <v>97</v>
      </c>
      <c r="C11" s="130" t="s">
        <v>102</v>
      </c>
      <c r="D11" s="131">
        <v>0</v>
      </c>
      <c r="E11" s="131">
        <v>0</v>
      </c>
      <c r="F11" s="131">
        <v>2</v>
      </c>
      <c r="G11" s="131">
        <v>0</v>
      </c>
      <c r="H11" s="131">
        <v>3</v>
      </c>
      <c r="I11" s="131">
        <v>1</v>
      </c>
      <c r="J11" s="131">
        <v>0</v>
      </c>
      <c r="K11" s="131">
        <v>0</v>
      </c>
      <c r="L11" s="132">
        <v>0</v>
      </c>
      <c r="M11" s="132">
        <v>0</v>
      </c>
      <c r="N11" s="133">
        <f t="shared" si="4"/>
        <v>6</v>
      </c>
      <c r="O11" s="134" t="s">
        <v>101</v>
      </c>
      <c r="P11" s="130" t="s">
        <v>102</v>
      </c>
      <c r="Q11" s="131">
        <v>0</v>
      </c>
      <c r="R11" s="131">
        <v>0</v>
      </c>
      <c r="S11" s="131">
        <v>0</v>
      </c>
      <c r="T11" s="131">
        <v>0</v>
      </c>
      <c r="U11" s="131">
        <v>0</v>
      </c>
      <c r="V11" s="131">
        <v>0</v>
      </c>
      <c r="W11" s="131">
        <v>6</v>
      </c>
      <c r="X11" s="131">
        <v>0</v>
      </c>
      <c r="Y11" s="131">
        <v>0</v>
      </c>
      <c r="Z11" s="131">
        <v>0</v>
      </c>
      <c r="AA11" s="138">
        <f t="shared" si="3"/>
        <v>6</v>
      </c>
    </row>
    <row r="12" spans="1:27" s="137" customFormat="1" ht="14.25" customHeight="1" x14ac:dyDescent="0.2">
      <c r="A12" s="128" t="s">
        <v>103</v>
      </c>
      <c r="B12" s="129" t="s">
        <v>97</v>
      </c>
      <c r="C12" s="130" t="s">
        <v>104</v>
      </c>
      <c r="D12" s="131">
        <v>0</v>
      </c>
      <c r="E12" s="131">
        <v>0</v>
      </c>
      <c r="F12" s="131">
        <v>0</v>
      </c>
      <c r="G12" s="131">
        <v>0</v>
      </c>
      <c r="H12" s="131">
        <v>0</v>
      </c>
      <c r="I12" s="131">
        <v>0</v>
      </c>
      <c r="J12" s="131">
        <v>3</v>
      </c>
      <c r="K12" s="131">
        <v>30</v>
      </c>
      <c r="L12" s="132">
        <v>11</v>
      </c>
      <c r="M12" s="132">
        <v>0</v>
      </c>
      <c r="N12" s="133">
        <f t="shared" si="4"/>
        <v>44</v>
      </c>
      <c r="O12" s="134" t="s">
        <v>103</v>
      </c>
      <c r="P12" s="130" t="s">
        <v>104</v>
      </c>
      <c r="Q12" s="131">
        <v>0</v>
      </c>
      <c r="R12" s="131">
        <v>0</v>
      </c>
      <c r="S12" s="131">
        <v>0</v>
      </c>
      <c r="T12" s="131">
        <v>0</v>
      </c>
      <c r="U12" s="131">
        <v>0</v>
      </c>
      <c r="V12" s="131">
        <v>0</v>
      </c>
      <c r="W12" s="131">
        <v>0</v>
      </c>
      <c r="X12" s="131">
        <v>16</v>
      </c>
      <c r="Y12" s="131">
        <v>69</v>
      </c>
      <c r="Z12" s="131">
        <v>0</v>
      </c>
      <c r="AA12" s="138">
        <f t="shared" si="3"/>
        <v>85</v>
      </c>
    </row>
    <row r="13" spans="1:27" s="137" customFormat="1" ht="14.25" customHeight="1" x14ac:dyDescent="0.2">
      <c r="A13" s="128" t="s">
        <v>105</v>
      </c>
      <c r="B13" s="129" t="s">
        <v>97</v>
      </c>
      <c r="C13" s="130" t="s">
        <v>106</v>
      </c>
      <c r="D13" s="131">
        <v>0</v>
      </c>
      <c r="E13" s="131">
        <v>0</v>
      </c>
      <c r="F13" s="131">
        <v>0</v>
      </c>
      <c r="G13" s="131">
        <v>0</v>
      </c>
      <c r="H13" s="131">
        <v>0</v>
      </c>
      <c r="I13" s="131">
        <v>0</v>
      </c>
      <c r="J13" s="131">
        <v>4</v>
      </c>
      <c r="K13" s="131">
        <v>0</v>
      </c>
      <c r="L13" s="132">
        <v>1</v>
      </c>
      <c r="M13" s="132">
        <v>0</v>
      </c>
      <c r="N13" s="133">
        <f t="shared" si="4"/>
        <v>5</v>
      </c>
      <c r="O13" s="134" t="s">
        <v>105</v>
      </c>
      <c r="P13" s="130" t="s">
        <v>106</v>
      </c>
      <c r="Q13" s="131">
        <v>0</v>
      </c>
      <c r="R13" s="131">
        <v>0</v>
      </c>
      <c r="S13" s="131">
        <v>0</v>
      </c>
      <c r="T13" s="131">
        <v>0</v>
      </c>
      <c r="U13" s="131">
        <v>0</v>
      </c>
      <c r="V13" s="131">
        <v>0</v>
      </c>
      <c r="W13" s="131">
        <v>0</v>
      </c>
      <c r="X13" s="131">
        <v>2</v>
      </c>
      <c r="Y13" s="131">
        <v>9</v>
      </c>
      <c r="Z13" s="131">
        <v>0</v>
      </c>
      <c r="AA13" s="138">
        <f t="shared" si="3"/>
        <v>11</v>
      </c>
    </row>
    <row r="14" spans="1:27" s="137" customFormat="1" ht="14.25" customHeight="1" x14ac:dyDescent="0.2">
      <c r="A14" s="128" t="s">
        <v>107</v>
      </c>
      <c r="B14" s="129" t="s">
        <v>97</v>
      </c>
      <c r="C14" s="130" t="s">
        <v>108</v>
      </c>
      <c r="D14" s="131">
        <v>0</v>
      </c>
      <c r="E14" s="131">
        <v>0</v>
      </c>
      <c r="F14" s="131">
        <v>0</v>
      </c>
      <c r="G14" s="131">
        <v>0</v>
      </c>
      <c r="H14" s="131">
        <v>0</v>
      </c>
      <c r="I14" s="131">
        <v>0</v>
      </c>
      <c r="J14" s="131">
        <v>6</v>
      </c>
      <c r="K14" s="131">
        <v>0</v>
      </c>
      <c r="L14" s="132">
        <v>0</v>
      </c>
      <c r="M14" s="132">
        <v>0</v>
      </c>
      <c r="N14" s="133">
        <f t="shared" si="4"/>
        <v>6</v>
      </c>
      <c r="O14" s="134" t="s">
        <v>107</v>
      </c>
      <c r="P14" s="130" t="s">
        <v>108</v>
      </c>
      <c r="Q14" s="131">
        <v>0</v>
      </c>
      <c r="R14" s="131">
        <v>0</v>
      </c>
      <c r="S14" s="131">
        <v>0</v>
      </c>
      <c r="T14" s="131">
        <v>0</v>
      </c>
      <c r="U14" s="131">
        <v>0</v>
      </c>
      <c r="V14" s="131">
        <v>0</v>
      </c>
      <c r="W14" s="131">
        <v>0</v>
      </c>
      <c r="X14" s="131">
        <v>2</v>
      </c>
      <c r="Y14" s="131">
        <v>12</v>
      </c>
      <c r="Z14" s="131">
        <v>0</v>
      </c>
      <c r="AA14" s="138">
        <f t="shared" si="3"/>
        <v>14</v>
      </c>
    </row>
    <row r="15" spans="1:27" s="137" customFormat="1" ht="14.25" customHeight="1" x14ac:dyDescent="0.2">
      <c r="A15" s="128" t="s">
        <v>109</v>
      </c>
      <c r="B15" s="129" t="s">
        <v>97</v>
      </c>
      <c r="C15" s="130" t="s">
        <v>110</v>
      </c>
      <c r="D15" s="131">
        <v>0</v>
      </c>
      <c r="E15" s="131">
        <v>0</v>
      </c>
      <c r="F15" s="131">
        <v>0</v>
      </c>
      <c r="G15" s="131">
        <v>0</v>
      </c>
      <c r="H15" s="131">
        <v>0</v>
      </c>
      <c r="I15" s="131">
        <v>0</v>
      </c>
      <c r="J15" s="131">
        <v>4</v>
      </c>
      <c r="K15" s="131">
        <v>0</v>
      </c>
      <c r="L15" s="132">
        <v>0</v>
      </c>
      <c r="M15" s="132">
        <v>0</v>
      </c>
      <c r="N15" s="133">
        <f t="shared" si="4"/>
        <v>4</v>
      </c>
      <c r="O15" s="134" t="s">
        <v>109</v>
      </c>
      <c r="P15" s="130" t="s">
        <v>110</v>
      </c>
      <c r="Q15" s="131">
        <v>0</v>
      </c>
      <c r="R15" s="131">
        <v>0</v>
      </c>
      <c r="S15" s="131">
        <v>0</v>
      </c>
      <c r="T15" s="131">
        <v>0</v>
      </c>
      <c r="U15" s="131">
        <v>0</v>
      </c>
      <c r="V15" s="131">
        <v>0</v>
      </c>
      <c r="W15" s="131">
        <v>0</v>
      </c>
      <c r="X15" s="131">
        <v>0</v>
      </c>
      <c r="Y15" s="131">
        <v>9</v>
      </c>
      <c r="Z15" s="131">
        <v>0</v>
      </c>
      <c r="AA15" s="138">
        <f t="shared" si="3"/>
        <v>9</v>
      </c>
    </row>
    <row r="16" spans="1:27" s="137" customFormat="1" ht="14.25" customHeight="1" x14ac:dyDescent="0.2">
      <c r="A16" s="128" t="s">
        <v>111</v>
      </c>
      <c r="B16" s="129" t="s">
        <v>97</v>
      </c>
      <c r="C16" s="130" t="s">
        <v>112</v>
      </c>
      <c r="D16" s="131">
        <v>0</v>
      </c>
      <c r="E16" s="131">
        <v>0</v>
      </c>
      <c r="F16" s="131">
        <v>0</v>
      </c>
      <c r="G16" s="131">
        <v>0</v>
      </c>
      <c r="H16" s="131">
        <v>0</v>
      </c>
      <c r="I16" s="131">
        <v>0</v>
      </c>
      <c r="J16" s="131">
        <v>1</v>
      </c>
      <c r="K16" s="131">
        <v>0</v>
      </c>
      <c r="L16" s="132">
        <v>0</v>
      </c>
      <c r="M16" s="132">
        <v>0</v>
      </c>
      <c r="N16" s="133">
        <f t="shared" si="4"/>
        <v>1</v>
      </c>
      <c r="O16" s="134" t="s">
        <v>111</v>
      </c>
      <c r="P16" s="130" t="s">
        <v>112</v>
      </c>
      <c r="Q16" s="131">
        <v>0</v>
      </c>
      <c r="R16" s="131">
        <v>0</v>
      </c>
      <c r="S16" s="131">
        <v>0</v>
      </c>
      <c r="T16" s="131">
        <v>0</v>
      </c>
      <c r="U16" s="131">
        <v>2</v>
      </c>
      <c r="V16" s="131">
        <v>0</v>
      </c>
      <c r="W16" s="131">
        <v>0</v>
      </c>
      <c r="X16" s="131">
        <v>0</v>
      </c>
      <c r="Y16" s="131">
        <v>0</v>
      </c>
      <c r="Z16" s="131">
        <v>0</v>
      </c>
      <c r="AA16" s="138">
        <f t="shared" si="3"/>
        <v>2</v>
      </c>
    </row>
    <row r="17" spans="1:27" s="137" customFormat="1" ht="14.25" customHeight="1" x14ac:dyDescent="0.2">
      <c r="A17" s="128" t="s">
        <v>113</v>
      </c>
      <c r="B17" s="129" t="s">
        <v>97</v>
      </c>
      <c r="C17" s="130" t="s">
        <v>114</v>
      </c>
      <c r="D17" s="131">
        <v>0</v>
      </c>
      <c r="E17" s="131">
        <v>0</v>
      </c>
      <c r="F17" s="131">
        <v>0</v>
      </c>
      <c r="G17" s="131">
        <v>0</v>
      </c>
      <c r="H17" s="131">
        <v>0</v>
      </c>
      <c r="I17" s="131">
        <v>0</v>
      </c>
      <c r="J17" s="131">
        <v>1</v>
      </c>
      <c r="K17" s="131">
        <v>0</v>
      </c>
      <c r="L17" s="132">
        <v>0</v>
      </c>
      <c r="M17" s="132">
        <v>0</v>
      </c>
      <c r="N17" s="133">
        <f t="shared" si="4"/>
        <v>1</v>
      </c>
      <c r="O17" s="134" t="s">
        <v>113</v>
      </c>
      <c r="P17" s="130" t="s">
        <v>114</v>
      </c>
      <c r="Q17" s="131">
        <v>0</v>
      </c>
      <c r="R17" s="131">
        <v>0</v>
      </c>
      <c r="S17" s="131">
        <v>0</v>
      </c>
      <c r="T17" s="131">
        <v>0</v>
      </c>
      <c r="U17" s="131">
        <v>2</v>
      </c>
      <c r="V17" s="131">
        <v>0</v>
      </c>
      <c r="W17" s="131">
        <v>0</v>
      </c>
      <c r="X17" s="131">
        <v>0</v>
      </c>
      <c r="Y17" s="131">
        <v>0</v>
      </c>
      <c r="Z17" s="131">
        <v>1</v>
      </c>
      <c r="AA17" s="138">
        <f t="shared" si="3"/>
        <v>3</v>
      </c>
    </row>
    <row r="18" spans="1:27" s="137" customFormat="1" ht="14.25" customHeight="1" x14ac:dyDescent="0.2">
      <c r="A18" s="128" t="s">
        <v>115</v>
      </c>
      <c r="B18" s="129" t="s">
        <v>97</v>
      </c>
      <c r="C18" s="130" t="s">
        <v>116</v>
      </c>
      <c r="D18" s="131">
        <v>0</v>
      </c>
      <c r="E18" s="131">
        <v>0</v>
      </c>
      <c r="F18" s="131">
        <v>0</v>
      </c>
      <c r="G18" s="131">
        <v>0</v>
      </c>
      <c r="H18" s="131">
        <v>0</v>
      </c>
      <c r="I18" s="131">
        <v>0</v>
      </c>
      <c r="J18" s="131">
        <v>2</v>
      </c>
      <c r="K18" s="131">
        <v>0</v>
      </c>
      <c r="L18" s="132">
        <v>0</v>
      </c>
      <c r="M18" s="132">
        <v>0</v>
      </c>
      <c r="N18" s="133">
        <f t="shared" si="4"/>
        <v>2</v>
      </c>
      <c r="O18" s="134" t="s">
        <v>115</v>
      </c>
      <c r="P18" s="130" t="s">
        <v>116</v>
      </c>
      <c r="Q18" s="131">
        <v>0</v>
      </c>
      <c r="R18" s="131">
        <v>0</v>
      </c>
      <c r="S18" s="131">
        <v>0</v>
      </c>
      <c r="T18" s="131">
        <v>0</v>
      </c>
      <c r="U18" s="131">
        <v>4</v>
      </c>
      <c r="V18" s="131">
        <v>0</v>
      </c>
      <c r="W18" s="131">
        <v>0</v>
      </c>
      <c r="X18" s="131">
        <v>0</v>
      </c>
      <c r="Y18" s="131">
        <v>0</v>
      </c>
      <c r="Z18" s="131">
        <v>0</v>
      </c>
      <c r="AA18" s="138">
        <f t="shared" si="3"/>
        <v>4</v>
      </c>
    </row>
    <row r="19" spans="1:27" s="137" customFormat="1" ht="15.75" customHeight="1" x14ac:dyDescent="0.2">
      <c r="A19" s="128" t="s">
        <v>117</v>
      </c>
      <c r="B19" s="129" t="s">
        <v>118</v>
      </c>
      <c r="C19" s="89" t="s">
        <v>119</v>
      </c>
      <c r="D19" s="88">
        <v>0</v>
      </c>
      <c r="E19" s="88">
        <v>0</v>
      </c>
      <c r="F19" s="88">
        <v>0</v>
      </c>
      <c r="G19" s="88">
        <v>0</v>
      </c>
      <c r="H19" s="88">
        <v>0</v>
      </c>
      <c r="I19" s="139">
        <v>21</v>
      </c>
      <c r="J19" s="88">
        <v>0</v>
      </c>
      <c r="K19" s="131">
        <v>0</v>
      </c>
      <c r="L19" s="132">
        <v>0</v>
      </c>
      <c r="M19" s="132">
        <v>0</v>
      </c>
      <c r="N19" s="133">
        <f t="shared" si="4"/>
        <v>21</v>
      </c>
      <c r="O19" s="134" t="s">
        <v>117</v>
      </c>
      <c r="P19" s="89" t="s">
        <v>119</v>
      </c>
      <c r="Q19" s="88">
        <v>0</v>
      </c>
      <c r="R19" s="131">
        <v>0</v>
      </c>
      <c r="S19" s="131">
        <v>0</v>
      </c>
      <c r="T19" s="131">
        <v>0</v>
      </c>
      <c r="U19" s="131">
        <v>15</v>
      </c>
      <c r="V19" s="131">
        <v>4</v>
      </c>
      <c r="W19" s="88">
        <v>0</v>
      </c>
      <c r="X19" s="88">
        <v>0</v>
      </c>
      <c r="Y19" s="88">
        <v>0</v>
      </c>
      <c r="Z19" s="88">
        <v>0</v>
      </c>
      <c r="AA19" s="138">
        <f t="shared" si="3"/>
        <v>19</v>
      </c>
    </row>
    <row r="20" spans="1:27" s="137" customFormat="1" ht="14.25" customHeight="1" x14ac:dyDescent="0.2">
      <c r="A20" s="128" t="s">
        <v>120</v>
      </c>
      <c r="B20" s="129" t="s">
        <v>118</v>
      </c>
      <c r="C20" s="140" t="s">
        <v>104</v>
      </c>
      <c r="D20" s="88">
        <v>0</v>
      </c>
      <c r="E20" s="88">
        <v>0</v>
      </c>
      <c r="F20" s="88">
        <v>0</v>
      </c>
      <c r="G20" s="88">
        <v>0</v>
      </c>
      <c r="H20" s="88">
        <v>0</v>
      </c>
      <c r="I20" s="139">
        <v>0</v>
      </c>
      <c r="J20" s="88">
        <v>3</v>
      </c>
      <c r="K20" s="131">
        <v>32</v>
      </c>
      <c r="L20" s="132">
        <v>14</v>
      </c>
      <c r="M20" s="132">
        <v>0</v>
      </c>
      <c r="N20" s="133">
        <f t="shared" si="4"/>
        <v>49</v>
      </c>
      <c r="O20" s="134" t="s">
        <v>120</v>
      </c>
      <c r="P20" s="140" t="s">
        <v>104</v>
      </c>
      <c r="Q20" s="88">
        <v>0</v>
      </c>
      <c r="R20" s="131">
        <v>0</v>
      </c>
      <c r="S20" s="131">
        <v>0</v>
      </c>
      <c r="T20" s="131">
        <v>0</v>
      </c>
      <c r="U20" s="131">
        <v>0</v>
      </c>
      <c r="V20" s="131">
        <v>0</v>
      </c>
      <c r="W20" s="88">
        <v>0</v>
      </c>
      <c r="X20" s="88">
        <v>16</v>
      </c>
      <c r="Y20" s="88">
        <v>69</v>
      </c>
      <c r="Z20" s="88">
        <v>0</v>
      </c>
      <c r="AA20" s="138">
        <f t="shared" si="3"/>
        <v>85</v>
      </c>
    </row>
    <row r="21" spans="1:27" s="137" customFormat="1" ht="14.25" customHeight="1" x14ac:dyDescent="0.2">
      <c r="A21" s="128" t="s">
        <v>121</v>
      </c>
      <c r="B21" s="129" t="s">
        <v>118</v>
      </c>
      <c r="C21" s="140" t="s">
        <v>122</v>
      </c>
      <c r="D21" s="88">
        <v>0</v>
      </c>
      <c r="E21" s="88">
        <v>0</v>
      </c>
      <c r="F21" s="88">
        <v>0</v>
      </c>
      <c r="G21" s="88">
        <v>0</v>
      </c>
      <c r="H21" s="88">
        <v>0</v>
      </c>
      <c r="I21" s="139">
        <v>1</v>
      </c>
      <c r="J21" s="88">
        <v>0</v>
      </c>
      <c r="K21" s="131">
        <v>0</v>
      </c>
      <c r="L21" s="132">
        <v>0</v>
      </c>
      <c r="M21" s="132">
        <v>0</v>
      </c>
      <c r="N21" s="133">
        <f t="shared" si="4"/>
        <v>1</v>
      </c>
      <c r="O21" s="134" t="s">
        <v>121</v>
      </c>
      <c r="P21" s="140" t="s">
        <v>122</v>
      </c>
      <c r="Q21" s="88">
        <v>0</v>
      </c>
      <c r="R21" s="131">
        <v>0</v>
      </c>
      <c r="S21" s="131">
        <v>0</v>
      </c>
      <c r="T21" s="131">
        <v>0</v>
      </c>
      <c r="U21" s="131">
        <v>2</v>
      </c>
      <c r="V21" s="131">
        <v>0</v>
      </c>
      <c r="W21" s="88">
        <v>0</v>
      </c>
      <c r="X21" s="88">
        <v>0</v>
      </c>
      <c r="Y21" s="88">
        <v>0</v>
      </c>
      <c r="Z21" s="88">
        <v>0</v>
      </c>
      <c r="AA21" s="138">
        <f t="shared" si="3"/>
        <v>2</v>
      </c>
    </row>
    <row r="22" spans="1:27" s="137" customFormat="1" ht="14.25" customHeight="1" x14ac:dyDescent="0.2">
      <c r="A22" s="128" t="s">
        <v>123</v>
      </c>
      <c r="B22" s="129" t="s">
        <v>118</v>
      </c>
      <c r="C22" s="140" t="s">
        <v>124</v>
      </c>
      <c r="D22" s="88">
        <v>0</v>
      </c>
      <c r="E22" s="88">
        <v>0</v>
      </c>
      <c r="F22" s="88">
        <v>0</v>
      </c>
      <c r="G22" s="88">
        <v>0</v>
      </c>
      <c r="H22" s="88">
        <v>0</v>
      </c>
      <c r="I22" s="139">
        <v>0</v>
      </c>
      <c r="J22" s="88">
        <v>0</v>
      </c>
      <c r="K22" s="131">
        <v>6</v>
      </c>
      <c r="L22" s="132">
        <v>0</v>
      </c>
      <c r="M22" s="132">
        <v>0</v>
      </c>
      <c r="N22" s="133">
        <f t="shared" si="4"/>
        <v>6</v>
      </c>
      <c r="O22" s="134" t="s">
        <v>123</v>
      </c>
      <c r="P22" s="140" t="s">
        <v>124</v>
      </c>
      <c r="Q22" s="88">
        <v>0</v>
      </c>
      <c r="R22" s="131">
        <v>0</v>
      </c>
      <c r="S22" s="131">
        <v>0</v>
      </c>
      <c r="T22" s="131">
        <v>0</v>
      </c>
      <c r="U22" s="131">
        <v>0</v>
      </c>
      <c r="V22" s="131">
        <v>0</v>
      </c>
      <c r="W22" s="88">
        <v>0</v>
      </c>
      <c r="X22" s="88">
        <v>0</v>
      </c>
      <c r="Y22" s="88">
        <v>10</v>
      </c>
      <c r="Z22" s="88">
        <v>0</v>
      </c>
      <c r="AA22" s="138">
        <f t="shared" si="3"/>
        <v>10</v>
      </c>
    </row>
    <row r="23" spans="1:27" s="137" customFormat="1" ht="14.25" customHeight="1" x14ac:dyDescent="0.2">
      <c r="A23" s="128" t="s">
        <v>125</v>
      </c>
      <c r="B23" s="129" t="s">
        <v>118</v>
      </c>
      <c r="C23" s="140" t="s">
        <v>126</v>
      </c>
      <c r="D23" s="88">
        <v>0</v>
      </c>
      <c r="E23" s="88">
        <v>0</v>
      </c>
      <c r="F23" s="88">
        <v>0</v>
      </c>
      <c r="G23" s="88">
        <v>0</v>
      </c>
      <c r="H23" s="88">
        <v>0</v>
      </c>
      <c r="I23" s="139">
        <v>0</v>
      </c>
      <c r="J23" s="88">
        <v>1</v>
      </c>
      <c r="K23" s="131">
        <v>0</v>
      </c>
      <c r="L23" s="132">
        <v>0</v>
      </c>
      <c r="M23" s="132">
        <v>0</v>
      </c>
      <c r="N23" s="133">
        <f t="shared" si="4"/>
        <v>1</v>
      </c>
      <c r="O23" s="134" t="s">
        <v>125</v>
      </c>
      <c r="P23" s="140" t="s">
        <v>126</v>
      </c>
      <c r="Q23" s="88">
        <v>0</v>
      </c>
      <c r="R23" s="131">
        <v>0</v>
      </c>
      <c r="S23" s="131">
        <v>0</v>
      </c>
      <c r="T23" s="131">
        <v>0</v>
      </c>
      <c r="U23" s="131">
        <v>2</v>
      </c>
      <c r="V23" s="131">
        <v>0</v>
      </c>
      <c r="W23" s="88">
        <v>0</v>
      </c>
      <c r="X23" s="88">
        <v>0</v>
      </c>
      <c r="Y23" s="88">
        <v>0</v>
      </c>
      <c r="Z23" s="88">
        <v>0</v>
      </c>
      <c r="AA23" s="138">
        <f t="shared" si="3"/>
        <v>2</v>
      </c>
    </row>
    <row r="24" spans="1:27" s="137" customFormat="1" ht="14.25" customHeight="1" x14ac:dyDescent="0.2">
      <c r="A24" s="128" t="s">
        <v>127</v>
      </c>
      <c r="B24" s="129" t="s">
        <v>118</v>
      </c>
      <c r="C24" s="140" t="s">
        <v>128</v>
      </c>
      <c r="D24" s="88">
        <v>0</v>
      </c>
      <c r="E24" s="88">
        <v>0</v>
      </c>
      <c r="F24" s="88">
        <v>0</v>
      </c>
      <c r="G24" s="88">
        <v>0</v>
      </c>
      <c r="H24" s="88">
        <v>0</v>
      </c>
      <c r="I24" s="139">
        <v>0</v>
      </c>
      <c r="J24" s="88">
        <v>1</v>
      </c>
      <c r="K24" s="131">
        <v>0</v>
      </c>
      <c r="L24" s="132">
        <v>0</v>
      </c>
      <c r="M24" s="132">
        <v>0</v>
      </c>
      <c r="N24" s="133">
        <f t="shared" si="4"/>
        <v>1</v>
      </c>
      <c r="O24" s="134" t="s">
        <v>127</v>
      </c>
      <c r="P24" s="140" t="s">
        <v>128</v>
      </c>
      <c r="Q24" s="88">
        <v>0</v>
      </c>
      <c r="R24" s="131">
        <v>0</v>
      </c>
      <c r="S24" s="131">
        <v>0</v>
      </c>
      <c r="T24" s="131">
        <v>0</v>
      </c>
      <c r="U24" s="131">
        <v>2</v>
      </c>
      <c r="V24" s="131">
        <v>0</v>
      </c>
      <c r="W24" s="88">
        <v>0</v>
      </c>
      <c r="X24" s="88">
        <v>0</v>
      </c>
      <c r="Y24" s="88">
        <v>0</v>
      </c>
      <c r="Z24" s="88">
        <v>0</v>
      </c>
      <c r="AA24" s="138">
        <f t="shared" si="3"/>
        <v>2</v>
      </c>
    </row>
    <row r="25" spans="1:27" s="137" customFormat="1" ht="12.6" customHeight="1" x14ac:dyDescent="0.2">
      <c r="A25" s="128" t="s">
        <v>129</v>
      </c>
      <c r="B25" s="129" t="s">
        <v>118</v>
      </c>
      <c r="C25" s="140" t="s">
        <v>130</v>
      </c>
      <c r="D25" s="88">
        <v>0</v>
      </c>
      <c r="E25" s="88">
        <v>3</v>
      </c>
      <c r="F25" s="88">
        <v>0</v>
      </c>
      <c r="G25" s="88">
        <v>0</v>
      </c>
      <c r="H25" s="88">
        <v>0</v>
      </c>
      <c r="I25" s="139">
        <v>0</v>
      </c>
      <c r="J25" s="88">
        <v>0</v>
      </c>
      <c r="K25" s="131">
        <v>0</v>
      </c>
      <c r="L25" s="132">
        <v>0</v>
      </c>
      <c r="M25" s="132">
        <v>0</v>
      </c>
      <c r="N25" s="133">
        <f t="shared" si="4"/>
        <v>3</v>
      </c>
      <c r="O25" s="134" t="s">
        <v>129</v>
      </c>
      <c r="P25" s="140" t="s">
        <v>130</v>
      </c>
      <c r="Q25" s="88">
        <v>0</v>
      </c>
      <c r="R25" s="131">
        <v>0</v>
      </c>
      <c r="S25" s="131">
        <v>0</v>
      </c>
      <c r="T25" s="131">
        <v>3</v>
      </c>
      <c r="U25" s="131">
        <v>0</v>
      </c>
      <c r="V25" s="131">
        <v>0</v>
      </c>
      <c r="W25" s="88">
        <v>0</v>
      </c>
      <c r="X25" s="88">
        <v>0</v>
      </c>
      <c r="Y25" s="88">
        <v>0</v>
      </c>
      <c r="Z25" s="88">
        <v>0</v>
      </c>
      <c r="AA25" s="138">
        <f t="shared" si="3"/>
        <v>3</v>
      </c>
    </row>
    <row r="26" spans="1:27" s="137" customFormat="1" ht="14.25" customHeight="1" x14ac:dyDescent="0.2">
      <c r="A26" s="128" t="s">
        <v>131</v>
      </c>
      <c r="B26" s="129" t="s">
        <v>132</v>
      </c>
      <c r="C26" s="141" t="s">
        <v>133</v>
      </c>
      <c r="D26" s="88">
        <v>0</v>
      </c>
      <c r="E26" s="88">
        <v>0</v>
      </c>
      <c r="F26" s="88">
        <v>0</v>
      </c>
      <c r="G26" s="88">
        <v>0</v>
      </c>
      <c r="H26" s="88">
        <v>0</v>
      </c>
      <c r="I26" s="139">
        <v>4</v>
      </c>
      <c r="J26" s="88">
        <v>0</v>
      </c>
      <c r="K26" s="131">
        <v>0</v>
      </c>
      <c r="L26" s="132">
        <v>0</v>
      </c>
      <c r="M26" s="132">
        <v>0</v>
      </c>
      <c r="N26" s="133">
        <f t="shared" si="4"/>
        <v>4</v>
      </c>
      <c r="O26" s="134" t="s">
        <v>131</v>
      </c>
      <c r="P26" s="141" t="s">
        <v>133</v>
      </c>
      <c r="Q26" s="88">
        <v>0</v>
      </c>
      <c r="R26" s="131">
        <v>0</v>
      </c>
      <c r="S26" s="131">
        <v>0</v>
      </c>
      <c r="T26" s="131">
        <v>0</v>
      </c>
      <c r="U26" s="88">
        <v>4</v>
      </c>
      <c r="V26" s="88">
        <v>0</v>
      </c>
      <c r="W26" s="88">
        <v>0</v>
      </c>
      <c r="X26" s="88">
        <v>0</v>
      </c>
      <c r="Y26" s="88">
        <v>0</v>
      </c>
      <c r="Z26" s="88">
        <v>0</v>
      </c>
      <c r="AA26" s="138">
        <f t="shared" si="3"/>
        <v>4</v>
      </c>
    </row>
    <row r="27" spans="1:27" s="137" customFormat="1" ht="14.25" customHeight="1" x14ac:dyDescent="0.2">
      <c r="A27" s="128" t="s">
        <v>134</v>
      </c>
      <c r="B27" s="129" t="s">
        <v>132</v>
      </c>
      <c r="C27" s="142" t="s">
        <v>135</v>
      </c>
      <c r="D27" s="88">
        <v>0</v>
      </c>
      <c r="E27" s="88">
        <v>0</v>
      </c>
      <c r="F27" s="88">
        <v>0</v>
      </c>
      <c r="G27" s="88">
        <v>0</v>
      </c>
      <c r="H27" s="88">
        <v>0</v>
      </c>
      <c r="I27" s="139">
        <v>9</v>
      </c>
      <c r="J27" s="88">
        <v>0</v>
      </c>
      <c r="K27" s="131">
        <v>0</v>
      </c>
      <c r="L27" s="132">
        <v>0</v>
      </c>
      <c r="M27" s="132">
        <v>0</v>
      </c>
      <c r="N27" s="133">
        <f t="shared" si="4"/>
        <v>9</v>
      </c>
      <c r="O27" s="134" t="s">
        <v>134</v>
      </c>
      <c r="P27" s="142" t="s">
        <v>135</v>
      </c>
      <c r="Q27" s="88">
        <v>0</v>
      </c>
      <c r="R27" s="131">
        <v>0</v>
      </c>
      <c r="S27" s="131">
        <v>0</v>
      </c>
      <c r="T27" s="132">
        <v>0</v>
      </c>
      <c r="U27" s="88">
        <v>9</v>
      </c>
      <c r="V27" s="88">
        <v>0</v>
      </c>
      <c r="W27" s="88">
        <v>0</v>
      </c>
      <c r="X27" s="88">
        <v>0</v>
      </c>
      <c r="Y27" s="88">
        <v>0</v>
      </c>
      <c r="Z27" s="88">
        <v>0</v>
      </c>
      <c r="AA27" s="138">
        <f t="shared" si="3"/>
        <v>9</v>
      </c>
    </row>
    <row r="28" spans="1:27" s="137" customFormat="1" ht="14.25" customHeight="1" x14ac:dyDescent="0.2">
      <c r="A28" s="128" t="s">
        <v>136</v>
      </c>
      <c r="B28" s="129" t="s">
        <v>132</v>
      </c>
      <c r="C28" s="143" t="s">
        <v>137</v>
      </c>
      <c r="D28" s="88">
        <v>0</v>
      </c>
      <c r="E28" s="88">
        <v>0</v>
      </c>
      <c r="F28" s="88">
        <v>0</v>
      </c>
      <c r="G28" s="88">
        <v>0</v>
      </c>
      <c r="H28" s="88">
        <v>0</v>
      </c>
      <c r="I28" s="144">
        <v>0</v>
      </c>
      <c r="J28" s="88">
        <v>0</v>
      </c>
      <c r="K28" s="131">
        <v>0</v>
      </c>
      <c r="L28" s="132">
        <v>0</v>
      </c>
      <c r="M28" s="139">
        <v>15</v>
      </c>
      <c r="N28" s="133">
        <f t="shared" si="4"/>
        <v>15</v>
      </c>
      <c r="O28" s="134" t="s">
        <v>136</v>
      </c>
      <c r="P28" s="143" t="s">
        <v>137</v>
      </c>
      <c r="Q28" s="98">
        <v>0</v>
      </c>
      <c r="R28" s="88">
        <v>0</v>
      </c>
      <c r="S28" s="88">
        <v>0</v>
      </c>
      <c r="T28" s="139">
        <v>0</v>
      </c>
      <c r="U28" s="98">
        <v>0</v>
      </c>
      <c r="V28" s="98">
        <v>0</v>
      </c>
      <c r="W28" s="98">
        <v>12</v>
      </c>
      <c r="X28" s="98">
        <v>0</v>
      </c>
      <c r="Y28" s="88">
        <v>0</v>
      </c>
      <c r="Z28" s="88">
        <v>0</v>
      </c>
      <c r="AA28" s="138">
        <f t="shared" si="3"/>
        <v>12</v>
      </c>
    </row>
    <row r="29" spans="1:27" s="137" customFormat="1" ht="14.25" customHeight="1" x14ac:dyDescent="0.2">
      <c r="A29" s="128" t="s">
        <v>138</v>
      </c>
      <c r="B29" s="129" t="s">
        <v>139</v>
      </c>
      <c r="C29" s="143" t="s">
        <v>140</v>
      </c>
      <c r="D29" s="88">
        <v>0</v>
      </c>
      <c r="E29" s="98">
        <v>26</v>
      </c>
      <c r="F29" s="88">
        <v>1</v>
      </c>
      <c r="G29" s="88">
        <v>14</v>
      </c>
      <c r="H29" s="88">
        <v>1</v>
      </c>
      <c r="I29" s="144">
        <v>15</v>
      </c>
      <c r="J29" s="88">
        <v>2</v>
      </c>
      <c r="K29" s="131">
        <v>0</v>
      </c>
      <c r="L29" s="132">
        <v>0</v>
      </c>
      <c r="M29" s="139">
        <v>8</v>
      </c>
      <c r="N29" s="133">
        <f t="shared" si="4"/>
        <v>67</v>
      </c>
      <c r="O29" s="134" t="s">
        <v>138</v>
      </c>
      <c r="P29" s="143" t="s">
        <v>140</v>
      </c>
      <c r="Q29" s="98">
        <v>0</v>
      </c>
      <c r="R29" s="88">
        <v>0</v>
      </c>
      <c r="S29" s="88">
        <v>67</v>
      </c>
      <c r="T29" s="139">
        <v>0</v>
      </c>
      <c r="U29" s="98">
        <v>0</v>
      </c>
      <c r="V29" s="98">
        <v>0</v>
      </c>
      <c r="W29" s="98">
        <v>0</v>
      </c>
      <c r="X29" s="98">
        <v>0</v>
      </c>
      <c r="Y29" s="88">
        <v>0</v>
      </c>
      <c r="Z29" s="98">
        <v>0</v>
      </c>
      <c r="AA29" s="138">
        <f t="shared" si="3"/>
        <v>67</v>
      </c>
    </row>
    <row r="30" spans="1:27" s="137" customFormat="1" ht="13.9" customHeight="1" x14ac:dyDescent="0.2">
      <c r="A30" s="128" t="s">
        <v>141</v>
      </c>
      <c r="B30" s="129" t="s">
        <v>139</v>
      </c>
      <c r="C30" s="143" t="s">
        <v>142</v>
      </c>
      <c r="D30" s="88">
        <v>0</v>
      </c>
      <c r="E30" s="98">
        <v>8</v>
      </c>
      <c r="F30" s="88">
        <v>12</v>
      </c>
      <c r="G30" s="88">
        <v>9</v>
      </c>
      <c r="H30" s="88">
        <v>23</v>
      </c>
      <c r="I30" s="144">
        <v>29</v>
      </c>
      <c r="J30" s="88">
        <v>4</v>
      </c>
      <c r="K30" s="131">
        <v>0</v>
      </c>
      <c r="L30" s="132">
        <v>0</v>
      </c>
      <c r="M30" s="139">
        <v>0</v>
      </c>
      <c r="N30" s="133">
        <f t="shared" si="4"/>
        <v>85</v>
      </c>
      <c r="O30" s="134" t="s">
        <v>141</v>
      </c>
      <c r="P30" s="143" t="s">
        <v>142</v>
      </c>
      <c r="Q30" s="98">
        <v>0</v>
      </c>
      <c r="R30" s="88">
        <v>0</v>
      </c>
      <c r="S30" s="88">
        <v>0</v>
      </c>
      <c r="T30" s="139">
        <v>8</v>
      </c>
      <c r="U30" s="98">
        <v>0</v>
      </c>
      <c r="V30" s="98">
        <v>0</v>
      </c>
      <c r="W30" s="98">
        <v>77</v>
      </c>
      <c r="X30" s="98">
        <v>0</v>
      </c>
      <c r="Y30" s="88">
        <v>0</v>
      </c>
      <c r="Z30" s="98">
        <v>0</v>
      </c>
      <c r="AA30" s="138">
        <f t="shared" si="3"/>
        <v>85</v>
      </c>
    </row>
    <row r="31" spans="1:27" s="137" customFormat="1" ht="14.25" customHeight="1" x14ac:dyDescent="0.2">
      <c r="A31" s="128" t="s">
        <v>143</v>
      </c>
      <c r="B31" s="129" t="s">
        <v>139</v>
      </c>
      <c r="C31" s="145" t="s">
        <v>144</v>
      </c>
      <c r="D31" s="88">
        <v>0</v>
      </c>
      <c r="E31" s="98">
        <v>52</v>
      </c>
      <c r="F31" s="88">
        <v>0</v>
      </c>
      <c r="G31" s="88">
        <v>0</v>
      </c>
      <c r="H31" s="98">
        <v>0</v>
      </c>
      <c r="I31" s="144">
        <v>0</v>
      </c>
      <c r="J31" s="88">
        <v>0</v>
      </c>
      <c r="K31" s="131">
        <v>0</v>
      </c>
      <c r="L31" s="132">
        <v>0</v>
      </c>
      <c r="M31" s="139">
        <v>0</v>
      </c>
      <c r="N31" s="133">
        <f t="shared" si="4"/>
        <v>52</v>
      </c>
      <c r="O31" s="134" t="s">
        <v>143</v>
      </c>
      <c r="P31" s="145" t="s">
        <v>144</v>
      </c>
      <c r="Q31" s="98">
        <v>0</v>
      </c>
      <c r="R31" s="88">
        <v>0</v>
      </c>
      <c r="S31" s="88">
        <v>0</v>
      </c>
      <c r="T31" s="139">
        <v>52</v>
      </c>
      <c r="U31" s="98">
        <v>0</v>
      </c>
      <c r="V31" s="98">
        <v>0</v>
      </c>
      <c r="W31" s="98">
        <v>0</v>
      </c>
      <c r="X31" s="98">
        <v>0</v>
      </c>
      <c r="Y31" s="88">
        <v>0</v>
      </c>
      <c r="Z31" s="98">
        <v>0</v>
      </c>
      <c r="AA31" s="138">
        <f t="shared" si="3"/>
        <v>52</v>
      </c>
    </row>
    <row r="32" spans="1:27" s="137" customFormat="1" ht="14.25" hidden="1" customHeight="1" x14ac:dyDescent="0.2">
      <c r="A32" s="128" t="s">
        <v>145</v>
      </c>
      <c r="B32" s="146"/>
      <c r="C32" s="143"/>
      <c r="D32" s="98"/>
      <c r="E32" s="98"/>
      <c r="F32" s="98"/>
      <c r="G32" s="98"/>
      <c r="H32" s="98"/>
      <c r="I32" s="144"/>
      <c r="J32" s="98"/>
      <c r="K32" s="98"/>
      <c r="L32" s="139"/>
      <c r="M32" s="139"/>
      <c r="N32" s="133">
        <f t="shared" si="4"/>
        <v>0</v>
      </c>
      <c r="O32" s="134" t="s">
        <v>134</v>
      </c>
      <c r="P32" s="143"/>
      <c r="Q32" s="98"/>
      <c r="R32" s="88"/>
      <c r="S32" s="88"/>
      <c r="T32" s="139"/>
      <c r="U32" s="98"/>
      <c r="V32" s="98"/>
      <c r="W32" s="98"/>
      <c r="X32" s="98"/>
      <c r="Y32" s="88"/>
      <c r="Z32" s="98"/>
      <c r="AA32" s="138">
        <f t="shared" si="3"/>
        <v>0</v>
      </c>
    </row>
    <row r="33" spans="1:27" s="137" customFormat="1" ht="14.25" hidden="1" customHeight="1" x14ac:dyDescent="0.2">
      <c r="A33" s="128" t="s">
        <v>146</v>
      </c>
      <c r="B33" s="146"/>
      <c r="C33" s="143"/>
      <c r="D33" s="98"/>
      <c r="E33" s="98"/>
      <c r="F33" s="98"/>
      <c r="G33" s="98"/>
      <c r="H33" s="98"/>
      <c r="I33" s="144"/>
      <c r="J33" s="98"/>
      <c r="K33" s="98"/>
      <c r="L33" s="139"/>
      <c r="M33" s="139"/>
      <c r="N33" s="133">
        <f t="shared" si="4"/>
        <v>0</v>
      </c>
      <c r="O33" s="134" t="s">
        <v>136</v>
      </c>
      <c r="P33" s="143"/>
      <c r="Q33" s="98"/>
      <c r="R33" s="88"/>
      <c r="S33" s="88"/>
      <c r="T33" s="139"/>
      <c r="U33" s="98"/>
      <c r="V33" s="98"/>
      <c r="W33" s="98"/>
      <c r="X33" s="98"/>
      <c r="Y33" s="88"/>
      <c r="Z33" s="98"/>
      <c r="AA33" s="138">
        <f t="shared" si="3"/>
        <v>0</v>
      </c>
    </row>
    <row r="34" spans="1:27" s="137" customFormat="1" ht="14.25" hidden="1" customHeight="1" x14ac:dyDescent="0.2">
      <c r="A34" s="128" t="s">
        <v>147</v>
      </c>
      <c r="B34" s="146"/>
      <c r="C34" s="143"/>
      <c r="D34" s="98"/>
      <c r="E34" s="98"/>
      <c r="F34" s="98"/>
      <c r="G34" s="98"/>
      <c r="H34" s="98"/>
      <c r="I34" s="144"/>
      <c r="J34" s="98"/>
      <c r="K34" s="98"/>
      <c r="L34" s="139"/>
      <c r="M34" s="139"/>
      <c r="N34" s="133">
        <f t="shared" si="4"/>
        <v>0</v>
      </c>
      <c r="O34" s="134" t="s">
        <v>138</v>
      </c>
      <c r="P34" s="143"/>
      <c r="Q34" s="98"/>
      <c r="R34" s="88"/>
      <c r="S34" s="88"/>
      <c r="T34" s="139"/>
      <c r="U34" s="98"/>
      <c r="V34" s="98"/>
      <c r="W34" s="98"/>
      <c r="X34" s="98"/>
      <c r="Y34" s="88"/>
      <c r="Z34" s="98"/>
      <c r="AA34" s="138">
        <f t="shared" si="3"/>
        <v>0</v>
      </c>
    </row>
    <row r="35" spans="1:27" s="137" customFormat="1" ht="14.25" hidden="1" customHeight="1" x14ac:dyDescent="0.2">
      <c r="A35" s="128" t="s">
        <v>148</v>
      </c>
      <c r="B35" s="146"/>
      <c r="C35" s="143"/>
      <c r="D35" s="98"/>
      <c r="E35" s="98"/>
      <c r="F35" s="98"/>
      <c r="G35" s="98"/>
      <c r="H35" s="98"/>
      <c r="I35" s="144"/>
      <c r="J35" s="98"/>
      <c r="K35" s="98"/>
      <c r="L35" s="139"/>
      <c r="M35" s="139"/>
      <c r="N35" s="133">
        <f t="shared" si="4"/>
        <v>0</v>
      </c>
      <c r="O35" s="134" t="s">
        <v>141</v>
      </c>
      <c r="P35" s="143"/>
      <c r="Q35" s="98"/>
      <c r="R35" s="88"/>
      <c r="S35" s="88"/>
      <c r="T35" s="139"/>
      <c r="U35" s="98"/>
      <c r="V35" s="98"/>
      <c r="W35" s="98"/>
      <c r="X35" s="98"/>
      <c r="Y35" s="88"/>
      <c r="Z35" s="98"/>
      <c r="AA35" s="138">
        <f t="shared" si="3"/>
        <v>0</v>
      </c>
    </row>
    <row r="36" spans="1:27" s="137" customFormat="1" ht="14.25" hidden="1" customHeight="1" x14ac:dyDescent="0.2">
      <c r="A36" s="128" t="s">
        <v>149</v>
      </c>
      <c r="B36" s="146"/>
      <c r="C36" s="143"/>
      <c r="D36" s="98"/>
      <c r="E36" s="98"/>
      <c r="F36" s="98"/>
      <c r="G36" s="98"/>
      <c r="H36" s="98"/>
      <c r="I36" s="144"/>
      <c r="J36" s="98"/>
      <c r="K36" s="98"/>
      <c r="L36" s="139"/>
      <c r="M36" s="139"/>
      <c r="N36" s="133">
        <f t="shared" si="4"/>
        <v>0</v>
      </c>
      <c r="O36" s="134" t="s">
        <v>143</v>
      </c>
      <c r="P36" s="143"/>
      <c r="Q36" s="98"/>
      <c r="R36" s="88"/>
      <c r="S36" s="88"/>
      <c r="T36" s="139"/>
      <c r="U36" s="98"/>
      <c r="V36" s="98"/>
      <c r="W36" s="98"/>
      <c r="X36" s="98"/>
      <c r="Y36" s="88"/>
      <c r="Z36" s="98"/>
      <c r="AA36" s="138">
        <f t="shared" si="3"/>
        <v>0</v>
      </c>
    </row>
    <row r="37" spans="1:27" s="137" customFormat="1" ht="16.899999999999999" hidden="1" customHeight="1" x14ac:dyDescent="0.2">
      <c r="A37" s="128" t="s">
        <v>150</v>
      </c>
      <c r="B37" s="146"/>
      <c r="C37" s="143"/>
      <c r="D37" s="98"/>
      <c r="E37" s="98"/>
      <c r="F37" s="98"/>
      <c r="G37" s="98"/>
      <c r="H37" s="98"/>
      <c r="I37" s="144"/>
      <c r="J37" s="98"/>
      <c r="K37" s="98"/>
      <c r="L37" s="139"/>
      <c r="M37" s="139"/>
      <c r="N37" s="133">
        <f t="shared" si="4"/>
        <v>0</v>
      </c>
      <c r="O37" s="134" t="s">
        <v>145</v>
      </c>
      <c r="P37" s="143"/>
      <c r="Q37" s="98"/>
      <c r="R37" s="88"/>
      <c r="S37" s="88"/>
      <c r="T37" s="139"/>
      <c r="U37" s="98"/>
      <c r="V37" s="98"/>
      <c r="W37" s="98"/>
      <c r="X37" s="98"/>
      <c r="Y37" s="88"/>
      <c r="Z37" s="98"/>
      <c r="AA37" s="138">
        <f t="shared" si="3"/>
        <v>0</v>
      </c>
    </row>
    <row r="38" spans="1:27" s="137" customFormat="1" ht="16.899999999999999" hidden="1" customHeight="1" x14ac:dyDescent="0.2">
      <c r="A38" s="128" t="s">
        <v>151</v>
      </c>
      <c r="B38" s="146"/>
      <c r="C38" s="143"/>
      <c r="D38" s="98"/>
      <c r="E38" s="98"/>
      <c r="F38" s="98"/>
      <c r="G38" s="98"/>
      <c r="H38" s="98"/>
      <c r="I38" s="144"/>
      <c r="J38" s="98"/>
      <c r="K38" s="98"/>
      <c r="L38" s="139"/>
      <c r="M38" s="139"/>
      <c r="N38" s="133">
        <f t="shared" si="4"/>
        <v>0</v>
      </c>
      <c r="O38" s="134" t="s">
        <v>146</v>
      </c>
      <c r="P38" s="143"/>
      <c r="Q38" s="98"/>
      <c r="R38" s="88"/>
      <c r="S38" s="88"/>
      <c r="T38" s="139"/>
      <c r="U38" s="98"/>
      <c r="V38" s="98"/>
      <c r="W38" s="98"/>
      <c r="X38" s="98"/>
      <c r="Y38" s="88"/>
      <c r="Z38" s="98"/>
      <c r="AA38" s="138">
        <f t="shared" si="3"/>
        <v>0</v>
      </c>
    </row>
    <row r="39" spans="1:27" s="137" customFormat="1" ht="16.899999999999999" hidden="1" customHeight="1" x14ac:dyDescent="0.2">
      <c r="A39" s="128" t="s">
        <v>152</v>
      </c>
      <c r="B39" s="146"/>
      <c r="C39" s="143"/>
      <c r="D39" s="98"/>
      <c r="E39" s="98"/>
      <c r="F39" s="98"/>
      <c r="G39" s="98"/>
      <c r="H39" s="98"/>
      <c r="I39" s="144"/>
      <c r="J39" s="98"/>
      <c r="K39" s="98"/>
      <c r="L39" s="139"/>
      <c r="M39" s="139"/>
      <c r="N39" s="133">
        <f t="shared" si="4"/>
        <v>0</v>
      </c>
      <c r="O39" s="134" t="s">
        <v>147</v>
      </c>
      <c r="P39" s="143"/>
      <c r="Q39" s="98"/>
      <c r="R39" s="98"/>
      <c r="S39" s="98"/>
      <c r="T39" s="144"/>
      <c r="U39" s="98"/>
      <c r="V39" s="98"/>
      <c r="W39" s="98"/>
      <c r="X39" s="98"/>
      <c r="Y39" s="88"/>
      <c r="Z39" s="98"/>
      <c r="AA39" s="138">
        <f t="shared" si="3"/>
        <v>0</v>
      </c>
    </row>
    <row r="40" spans="1:27" s="137" customFormat="1" ht="16.899999999999999" hidden="1" customHeight="1" x14ac:dyDescent="0.2">
      <c r="A40" s="128" t="s">
        <v>153</v>
      </c>
      <c r="B40" s="146"/>
      <c r="C40" s="143"/>
      <c r="D40" s="98"/>
      <c r="E40" s="98"/>
      <c r="F40" s="98"/>
      <c r="G40" s="98"/>
      <c r="H40" s="98"/>
      <c r="I40" s="144"/>
      <c r="J40" s="98"/>
      <c r="K40" s="98"/>
      <c r="L40" s="139"/>
      <c r="M40" s="139"/>
      <c r="N40" s="133">
        <f t="shared" si="4"/>
        <v>0</v>
      </c>
      <c r="O40" s="134" t="s">
        <v>148</v>
      </c>
      <c r="P40" s="143"/>
      <c r="Q40" s="98"/>
      <c r="R40" s="98"/>
      <c r="S40" s="98"/>
      <c r="T40" s="144"/>
      <c r="U40" s="98"/>
      <c r="V40" s="98"/>
      <c r="W40" s="98"/>
      <c r="X40" s="98"/>
      <c r="Y40" s="88"/>
      <c r="Z40" s="98"/>
      <c r="AA40" s="138">
        <f t="shared" si="3"/>
        <v>0</v>
      </c>
    </row>
    <row r="41" spans="1:27" s="137" customFormat="1" ht="16.899999999999999" hidden="1" customHeight="1" x14ac:dyDescent="0.2">
      <c r="A41" s="128" t="s">
        <v>154</v>
      </c>
      <c r="B41" s="146"/>
      <c r="C41" s="143"/>
      <c r="D41" s="98"/>
      <c r="E41" s="98"/>
      <c r="F41" s="98"/>
      <c r="G41" s="98"/>
      <c r="H41" s="98"/>
      <c r="I41" s="144"/>
      <c r="J41" s="98"/>
      <c r="K41" s="98"/>
      <c r="L41" s="139"/>
      <c r="M41" s="139"/>
      <c r="N41" s="133">
        <f t="shared" si="4"/>
        <v>0</v>
      </c>
      <c r="O41" s="134" t="s">
        <v>149</v>
      </c>
      <c r="P41" s="143"/>
      <c r="Q41" s="98"/>
      <c r="R41" s="98"/>
      <c r="S41" s="98"/>
      <c r="T41" s="144"/>
      <c r="U41" s="98"/>
      <c r="V41" s="98"/>
      <c r="W41" s="98"/>
      <c r="X41" s="98"/>
      <c r="Y41" s="88"/>
      <c r="Z41" s="98"/>
      <c r="AA41" s="138">
        <f t="shared" si="3"/>
        <v>0</v>
      </c>
    </row>
    <row r="42" spans="1:27" s="137" customFormat="1" ht="16.899999999999999" hidden="1" customHeight="1" x14ac:dyDescent="0.2">
      <c r="A42" s="128" t="s">
        <v>155</v>
      </c>
      <c r="B42" s="146"/>
      <c r="C42" s="143"/>
      <c r="D42" s="98"/>
      <c r="E42" s="98"/>
      <c r="F42" s="98"/>
      <c r="G42" s="98"/>
      <c r="H42" s="98"/>
      <c r="I42" s="144"/>
      <c r="J42" s="98"/>
      <c r="K42" s="98"/>
      <c r="L42" s="139"/>
      <c r="M42" s="139"/>
      <c r="N42" s="133">
        <f t="shared" si="4"/>
        <v>0</v>
      </c>
      <c r="O42" s="134" t="s">
        <v>150</v>
      </c>
      <c r="P42" s="143"/>
      <c r="Q42" s="98"/>
      <c r="R42" s="98"/>
      <c r="S42" s="98"/>
      <c r="T42" s="144"/>
      <c r="U42" s="98"/>
      <c r="V42" s="98"/>
      <c r="W42" s="98"/>
      <c r="X42" s="98"/>
      <c r="Y42" s="88"/>
      <c r="Z42" s="98"/>
      <c r="AA42" s="138">
        <f t="shared" si="3"/>
        <v>0</v>
      </c>
    </row>
    <row r="43" spans="1:27" s="137" customFormat="1" ht="16.899999999999999" hidden="1" customHeight="1" x14ac:dyDescent="0.2">
      <c r="A43" s="128" t="s">
        <v>156</v>
      </c>
      <c r="B43" s="146"/>
      <c r="C43" s="143"/>
      <c r="D43" s="98"/>
      <c r="E43" s="98"/>
      <c r="F43" s="98"/>
      <c r="G43" s="98"/>
      <c r="H43" s="98"/>
      <c r="I43" s="144"/>
      <c r="J43" s="98"/>
      <c r="K43" s="98"/>
      <c r="L43" s="139"/>
      <c r="M43" s="139"/>
      <c r="N43" s="133">
        <f t="shared" si="4"/>
        <v>0</v>
      </c>
      <c r="O43" s="134" t="s">
        <v>151</v>
      </c>
      <c r="P43" s="143"/>
      <c r="Q43" s="98"/>
      <c r="R43" s="98"/>
      <c r="S43" s="98"/>
      <c r="T43" s="144"/>
      <c r="U43" s="98"/>
      <c r="V43" s="98"/>
      <c r="W43" s="98"/>
      <c r="X43" s="98"/>
      <c r="Y43" s="88"/>
      <c r="Z43" s="98"/>
      <c r="AA43" s="138">
        <f t="shared" si="3"/>
        <v>0</v>
      </c>
    </row>
    <row r="44" spans="1:27" s="137" customFormat="1" ht="16.899999999999999" hidden="1" customHeight="1" x14ac:dyDescent="0.2">
      <c r="A44" s="128" t="s">
        <v>157</v>
      </c>
      <c r="B44" s="146"/>
      <c r="C44" s="143"/>
      <c r="D44" s="98"/>
      <c r="E44" s="98"/>
      <c r="F44" s="98"/>
      <c r="G44" s="98"/>
      <c r="H44" s="98"/>
      <c r="I44" s="144"/>
      <c r="J44" s="98"/>
      <c r="K44" s="98"/>
      <c r="L44" s="139"/>
      <c r="M44" s="139"/>
      <c r="N44" s="133">
        <f t="shared" si="4"/>
        <v>0</v>
      </c>
      <c r="O44" s="134" t="s">
        <v>152</v>
      </c>
      <c r="P44" s="143"/>
      <c r="Q44" s="98"/>
      <c r="R44" s="98"/>
      <c r="S44" s="98"/>
      <c r="T44" s="144"/>
      <c r="U44" s="98"/>
      <c r="V44" s="98"/>
      <c r="W44" s="98"/>
      <c r="X44" s="98"/>
      <c r="Y44" s="88"/>
      <c r="Z44" s="98"/>
      <c r="AA44" s="138">
        <f t="shared" si="3"/>
        <v>0</v>
      </c>
    </row>
    <row r="45" spans="1:27" s="137" customFormat="1" ht="16.899999999999999" hidden="1" customHeight="1" x14ac:dyDescent="0.2">
      <c r="A45" s="128" t="s">
        <v>158</v>
      </c>
      <c r="B45" s="146"/>
      <c r="C45" s="145"/>
      <c r="D45" s="98"/>
      <c r="E45" s="98"/>
      <c r="F45" s="98"/>
      <c r="G45" s="98"/>
      <c r="H45" s="98"/>
      <c r="I45" s="144"/>
      <c r="J45" s="98"/>
      <c r="K45" s="98"/>
      <c r="L45" s="139"/>
      <c r="M45" s="139"/>
      <c r="N45" s="133">
        <f t="shared" si="4"/>
        <v>0</v>
      </c>
      <c r="O45" s="134" t="s">
        <v>153</v>
      </c>
      <c r="P45" s="145"/>
      <c r="Q45" s="98"/>
      <c r="R45" s="98"/>
      <c r="S45" s="98"/>
      <c r="T45" s="144"/>
      <c r="U45" s="98"/>
      <c r="V45" s="98"/>
      <c r="W45" s="98"/>
      <c r="X45" s="98"/>
      <c r="Y45" s="88"/>
      <c r="Z45" s="98"/>
      <c r="AA45" s="138">
        <f t="shared" si="3"/>
        <v>0</v>
      </c>
    </row>
    <row r="46" spans="1:27" s="137" customFormat="1" ht="16.899999999999999" hidden="1" customHeight="1" x14ac:dyDescent="0.2">
      <c r="A46" s="128" t="s">
        <v>159</v>
      </c>
      <c r="B46" s="146"/>
      <c r="C46" s="145"/>
      <c r="D46" s="98"/>
      <c r="E46" s="98"/>
      <c r="F46" s="98"/>
      <c r="G46" s="98"/>
      <c r="H46" s="98"/>
      <c r="I46" s="144"/>
      <c r="J46" s="98"/>
      <c r="K46" s="98"/>
      <c r="L46" s="139"/>
      <c r="M46" s="139"/>
      <c r="N46" s="133">
        <f t="shared" si="4"/>
        <v>0</v>
      </c>
      <c r="O46" s="134" t="s">
        <v>154</v>
      </c>
      <c r="P46" s="145"/>
      <c r="Q46" s="98"/>
      <c r="R46" s="98"/>
      <c r="S46" s="98"/>
      <c r="T46" s="144"/>
      <c r="U46" s="98"/>
      <c r="V46" s="98"/>
      <c r="W46" s="98"/>
      <c r="X46" s="98"/>
      <c r="Y46" s="88"/>
      <c r="Z46" s="98"/>
      <c r="AA46" s="138">
        <f t="shared" si="3"/>
        <v>0</v>
      </c>
    </row>
    <row r="47" spans="1:27" s="137" customFormat="1" ht="16.899999999999999" hidden="1" customHeight="1" x14ac:dyDescent="0.2">
      <c r="A47" s="128" t="s">
        <v>160</v>
      </c>
      <c r="B47" s="146"/>
      <c r="C47" s="143"/>
      <c r="D47" s="98"/>
      <c r="E47" s="98"/>
      <c r="F47" s="98"/>
      <c r="G47" s="98"/>
      <c r="H47" s="98"/>
      <c r="I47" s="144"/>
      <c r="J47" s="98"/>
      <c r="K47" s="98"/>
      <c r="L47" s="139"/>
      <c r="M47" s="139"/>
      <c r="N47" s="133">
        <f t="shared" si="4"/>
        <v>0</v>
      </c>
      <c r="O47" s="134" t="s">
        <v>155</v>
      </c>
      <c r="P47" s="143"/>
      <c r="Q47" s="98"/>
      <c r="R47" s="98"/>
      <c r="S47" s="98"/>
      <c r="T47" s="144"/>
      <c r="U47" s="98"/>
      <c r="V47" s="98"/>
      <c r="W47" s="98"/>
      <c r="X47" s="98"/>
      <c r="Y47" s="88"/>
      <c r="Z47" s="98"/>
      <c r="AA47" s="138">
        <f t="shared" si="3"/>
        <v>0</v>
      </c>
    </row>
    <row r="48" spans="1:27" s="137" customFormat="1" ht="16.899999999999999" hidden="1" customHeight="1" x14ac:dyDescent="0.2">
      <c r="A48" s="128" t="s">
        <v>161</v>
      </c>
      <c r="B48" s="146"/>
      <c r="C48" s="143"/>
      <c r="D48" s="98"/>
      <c r="E48" s="98"/>
      <c r="F48" s="98"/>
      <c r="G48" s="98"/>
      <c r="H48" s="98"/>
      <c r="I48" s="144"/>
      <c r="J48" s="98"/>
      <c r="K48" s="98"/>
      <c r="L48" s="144"/>
      <c r="M48" s="144"/>
      <c r="N48" s="133">
        <f t="shared" si="4"/>
        <v>0</v>
      </c>
      <c r="O48" s="134" t="s">
        <v>156</v>
      </c>
      <c r="P48" s="147"/>
      <c r="Q48" s="98"/>
      <c r="R48" s="98"/>
      <c r="S48" s="98"/>
      <c r="T48" s="144"/>
      <c r="U48" s="98"/>
      <c r="V48" s="98"/>
      <c r="W48" s="98"/>
      <c r="X48" s="98"/>
      <c r="Y48" s="98"/>
      <c r="Z48" s="98"/>
      <c r="AA48" s="138">
        <f t="shared" si="3"/>
        <v>0</v>
      </c>
    </row>
    <row r="49" spans="1:28" s="137" customFormat="1" ht="16.899999999999999" hidden="1" customHeight="1" x14ac:dyDescent="0.2">
      <c r="A49" s="128" t="s">
        <v>162</v>
      </c>
      <c r="B49" s="146"/>
      <c r="C49" s="143"/>
      <c r="D49" s="98"/>
      <c r="E49" s="98"/>
      <c r="F49" s="98"/>
      <c r="G49" s="98"/>
      <c r="H49" s="98"/>
      <c r="I49" s="144"/>
      <c r="J49" s="98"/>
      <c r="K49" s="98"/>
      <c r="L49" s="144"/>
      <c r="M49" s="144"/>
      <c r="N49" s="133">
        <f t="shared" si="4"/>
        <v>0</v>
      </c>
      <c r="O49" s="134" t="s">
        <v>157</v>
      </c>
      <c r="P49" s="147"/>
      <c r="Q49" s="98"/>
      <c r="R49" s="98"/>
      <c r="S49" s="98"/>
      <c r="T49" s="144"/>
      <c r="U49" s="98"/>
      <c r="V49" s="98"/>
      <c r="W49" s="98"/>
      <c r="X49" s="98"/>
      <c r="Y49" s="98"/>
      <c r="Z49" s="98"/>
      <c r="AA49" s="138">
        <f t="shared" si="3"/>
        <v>0</v>
      </c>
    </row>
    <row r="50" spans="1:28" ht="16.899999999999999" customHeight="1" thickBot="1" x14ac:dyDescent="0.25">
      <c r="A50" s="148" t="s">
        <v>18</v>
      </c>
      <c r="B50" s="149"/>
      <c r="C50" s="150" t="s">
        <v>163</v>
      </c>
      <c r="D50" s="151">
        <f t="shared" ref="D50:M50" si="5">SUM(D9:D49)</f>
        <v>24</v>
      </c>
      <c r="E50" s="151">
        <f t="shared" si="5"/>
        <v>100</v>
      </c>
      <c r="F50" s="151">
        <f t="shared" si="5"/>
        <v>15</v>
      </c>
      <c r="G50" s="151">
        <f t="shared" si="5"/>
        <v>23</v>
      </c>
      <c r="H50" s="151">
        <f t="shared" si="5"/>
        <v>27</v>
      </c>
      <c r="I50" s="151">
        <f t="shared" si="5"/>
        <v>80</v>
      </c>
      <c r="J50" s="151">
        <f t="shared" si="5"/>
        <v>32</v>
      </c>
      <c r="K50" s="151">
        <f t="shared" si="5"/>
        <v>68</v>
      </c>
      <c r="L50" s="151">
        <f t="shared" si="5"/>
        <v>26</v>
      </c>
      <c r="M50" s="151">
        <f t="shared" si="5"/>
        <v>23</v>
      </c>
      <c r="N50" s="152">
        <f>SUM(D50:M50)</f>
        <v>418</v>
      </c>
      <c r="O50" s="153" t="s">
        <v>18</v>
      </c>
      <c r="P50" s="154" t="s">
        <v>164</v>
      </c>
      <c r="Q50" s="151">
        <f t="shared" ref="Q50:Z50" si="6">SUM(Q9:Q49)</f>
        <v>29</v>
      </c>
      <c r="R50" s="151">
        <f t="shared" si="6"/>
        <v>7</v>
      </c>
      <c r="S50" s="151">
        <f t="shared" si="6"/>
        <v>78</v>
      </c>
      <c r="T50" s="151">
        <f t="shared" si="6"/>
        <v>63</v>
      </c>
      <c r="U50" s="151">
        <f t="shared" si="6"/>
        <v>42</v>
      </c>
      <c r="V50" s="151">
        <f t="shared" si="6"/>
        <v>4</v>
      </c>
      <c r="W50" s="151">
        <f t="shared" si="6"/>
        <v>95</v>
      </c>
      <c r="X50" s="151">
        <f t="shared" si="6"/>
        <v>36</v>
      </c>
      <c r="Y50" s="151">
        <f t="shared" si="6"/>
        <v>178</v>
      </c>
      <c r="Z50" s="151">
        <f t="shared" si="6"/>
        <v>1</v>
      </c>
      <c r="AA50" s="155">
        <f t="shared" si="3"/>
        <v>533</v>
      </c>
      <c r="AB50" s="75" t="s">
        <v>18</v>
      </c>
    </row>
    <row r="51" spans="1:28" ht="13.5" thickTop="1" thickBot="1" x14ac:dyDescent="0.25">
      <c r="A51" s="156"/>
      <c r="B51" s="156"/>
      <c r="C51" s="157" t="s">
        <v>165</v>
      </c>
      <c r="D51" s="158">
        <f t="shared" ref="D51:M51" si="7">+(D50*D5)/1000</f>
        <v>12</v>
      </c>
      <c r="E51" s="158">
        <f t="shared" si="7"/>
        <v>7.5</v>
      </c>
      <c r="F51" s="158">
        <f t="shared" si="7"/>
        <v>0.33750000000000002</v>
      </c>
      <c r="G51" s="158">
        <f t="shared" si="7"/>
        <v>1.0349999999999999</v>
      </c>
      <c r="H51" s="158">
        <f t="shared" si="7"/>
        <v>2.4300000000000002</v>
      </c>
      <c r="I51" s="158">
        <f t="shared" si="7"/>
        <v>7.2</v>
      </c>
      <c r="J51" s="158">
        <f t="shared" si="7"/>
        <v>4.32</v>
      </c>
      <c r="K51" s="158">
        <f t="shared" si="7"/>
        <v>12.24</v>
      </c>
      <c r="L51" s="158">
        <f t="shared" si="7"/>
        <v>1.17</v>
      </c>
      <c r="M51" s="158">
        <f t="shared" si="7"/>
        <v>2.875</v>
      </c>
      <c r="N51" s="159">
        <f>SUM(D51:K51)</f>
        <v>47.0625</v>
      </c>
      <c r="O51" s="156"/>
      <c r="P51" s="160"/>
      <c r="Q51" s="158">
        <f t="shared" ref="Q51:Z51" si="8">+(Q50*Q5)/1000</f>
        <v>5.5389999999999997</v>
      </c>
      <c r="R51" s="158">
        <f t="shared" si="8"/>
        <v>0.91700000000000004</v>
      </c>
      <c r="S51" s="158">
        <f t="shared" si="8"/>
        <v>1.3260000000000001</v>
      </c>
      <c r="T51" s="158">
        <f t="shared" si="8"/>
        <v>0.78749999999999998</v>
      </c>
      <c r="U51" s="158">
        <f t="shared" si="8"/>
        <v>1.68</v>
      </c>
      <c r="V51" s="158">
        <f t="shared" si="8"/>
        <v>0.32</v>
      </c>
      <c r="W51" s="158">
        <f t="shared" si="8"/>
        <v>1.615</v>
      </c>
      <c r="X51" s="158">
        <f t="shared" si="8"/>
        <v>0.93600000000000005</v>
      </c>
      <c r="Y51" s="158">
        <f t="shared" si="8"/>
        <v>5.8739999999999997</v>
      </c>
      <c r="Z51" s="158">
        <f t="shared" si="8"/>
        <v>5.3999999999999999E-2</v>
      </c>
      <c r="AA51" s="161">
        <f>SUM(Q51:U51)</f>
        <v>10.249499999999999</v>
      </c>
    </row>
  </sheetData>
  <mergeCells count="3">
    <mergeCell ref="A1:C1"/>
    <mergeCell ref="D1:N1"/>
    <mergeCell ref="Q1:AA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1"/>
  <sheetViews>
    <sheetView view="pageLayout" zoomScale="70" zoomScaleNormal="100" zoomScalePageLayoutView="70" workbookViewId="0"/>
  </sheetViews>
  <sheetFormatPr defaultColWidth="9.140625" defaultRowHeight="15" x14ac:dyDescent="0.25"/>
  <cols>
    <col min="1" max="1" width="5.5703125" bestFit="1" customWidth="1"/>
    <col min="2" max="2" width="40.7109375" customWidth="1"/>
    <col min="3" max="3" width="6.7109375" bestFit="1" customWidth="1"/>
    <col min="4" max="4" width="12.28515625" bestFit="1" customWidth="1"/>
    <col min="5" max="5" width="13" bestFit="1" customWidth="1"/>
    <col min="6" max="6" width="14.85546875" bestFit="1" customWidth="1"/>
  </cols>
  <sheetData>
    <row r="1" spans="1:6" x14ac:dyDescent="0.25">
      <c r="B1" s="262"/>
    </row>
    <row r="13" spans="1:6" ht="15" customHeight="1" x14ac:dyDescent="0.25">
      <c r="A13" s="395" t="s">
        <v>422</v>
      </c>
      <c r="B13" s="396"/>
      <c r="C13" s="396"/>
      <c r="D13" s="396"/>
      <c r="E13" s="396"/>
      <c r="F13" s="397"/>
    </row>
    <row r="14" spans="1:6" ht="15" customHeight="1" x14ac:dyDescent="0.25">
      <c r="A14" s="398"/>
      <c r="B14" s="399"/>
      <c r="C14" s="399"/>
      <c r="D14" s="399"/>
      <c r="E14" s="399"/>
      <c r="F14" s="400"/>
    </row>
    <row r="15" spans="1:6" ht="15" customHeight="1" x14ac:dyDescent="0.25">
      <c r="A15" s="401"/>
      <c r="B15" s="402"/>
      <c r="C15" s="402"/>
      <c r="D15" s="402"/>
      <c r="E15" s="402"/>
      <c r="F15" s="403"/>
    </row>
    <row r="16" spans="1:6" ht="15.75" x14ac:dyDescent="0.25">
      <c r="A16" s="270" t="s">
        <v>188</v>
      </c>
      <c r="B16" s="538" t="s">
        <v>421</v>
      </c>
      <c r="C16" s="539"/>
      <c r="D16" s="384"/>
      <c r="E16" s="385"/>
      <c r="F16" s="269" t="s">
        <v>180</v>
      </c>
    </row>
    <row r="17" spans="1:6" ht="15.75" x14ac:dyDescent="0.25">
      <c r="A17" s="270" t="s">
        <v>186</v>
      </c>
      <c r="B17" s="538" t="s">
        <v>420</v>
      </c>
      <c r="C17" s="539"/>
      <c r="D17" s="384"/>
      <c r="E17" s="385"/>
      <c r="F17" s="269" t="s">
        <v>180</v>
      </c>
    </row>
    <row r="18" spans="1:6" ht="15.75" x14ac:dyDescent="0.25">
      <c r="A18" s="268"/>
      <c r="B18" s="534"/>
      <c r="C18" s="535"/>
      <c r="D18" s="391"/>
      <c r="E18" s="392"/>
      <c r="F18" s="267"/>
    </row>
    <row r="19" spans="1:6" ht="15.75" x14ac:dyDescent="0.25">
      <c r="A19" s="264"/>
      <c r="B19" s="534" t="s">
        <v>181</v>
      </c>
      <c r="C19" s="535"/>
      <c r="D19" s="536"/>
      <c r="E19" s="537"/>
      <c r="F19" s="266" t="s">
        <v>180</v>
      </c>
    </row>
    <row r="20" spans="1:6" ht="15.75" x14ac:dyDescent="0.25">
      <c r="A20" s="264"/>
      <c r="B20" s="534" t="s">
        <v>182</v>
      </c>
      <c r="C20" s="535"/>
      <c r="D20" s="536"/>
      <c r="E20" s="537"/>
      <c r="F20" s="265" t="s">
        <v>180</v>
      </c>
    </row>
    <row r="21" spans="1:6" ht="15.75" x14ac:dyDescent="0.25">
      <c r="A21" s="264"/>
      <c r="B21" s="534" t="s">
        <v>181</v>
      </c>
      <c r="C21" s="535"/>
      <c r="D21" s="536"/>
      <c r="E21" s="537"/>
      <c r="F21" s="263" t="s">
        <v>180</v>
      </c>
    </row>
  </sheetData>
  <mergeCells count="13">
    <mergeCell ref="B20:C20"/>
    <mergeCell ref="D20:E20"/>
    <mergeCell ref="B21:C21"/>
    <mergeCell ref="D21:E21"/>
    <mergeCell ref="A13:F15"/>
    <mergeCell ref="B17:C17"/>
    <mergeCell ref="B18:C18"/>
    <mergeCell ref="D18:E18"/>
    <mergeCell ref="B19:C19"/>
    <mergeCell ref="D19:E19"/>
    <mergeCell ref="B16:C16"/>
    <mergeCell ref="D16:E16"/>
    <mergeCell ref="D17:E17"/>
  </mergeCells>
  <pageMargins left="0.7" right="0.25" top="0.75" bottom="0.75" header="0.3" footer="0.3"/>
  <pageSetup paperSize="9" orientation="portrait" verticalDpi="4294967294" r:id="rId1"/>
  <headerFooter>
    <oddFooter xml:space="preserve">&amp;L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Građevinsko obrtnički</vt:lpstr>
      <vt:lpstr>Elektro</vt:lpstr>
      <vt:lpstr>BAZA</vt:lpstr>
      <vt:lpstr>Rekapitulacija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Horfam1</dc:creator>
  <cp:lastModifiedBy>Anita</cp:lastModifiedBy>
  <dcterms:created xsi:type="dcterms:W3CDTF">2017-01-23T10:51:30Z</dcterms:created>
  <dcterms:modified xsi:type="dcterms:W3CDTF">2019-05-29T18:47:52Z</dcterms:modified>
</cp:coreProperties>
</file>