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nita\Desktop\Čazma\"/>
    </mc:Choice>
  </mc:AlternateContent>
  <xr:revisionPtr revIDLastSave="0" documentId="8_{12085239-A366-4DA1-8CB6-3B4BEF09EADE}" xr6:coauthVersionLast="43" xr6:coauthVersionMax="43" xr10:uidLastSave="{00000000-0000-0000-0000-000000000000}"/>
  <bookViews>
    <workbookView xWindow="-120" yWindow="-120" windowWidth="20730" windowHeight="11160" xr2:uid="{00000000-000D-0000-FFFF-FFFF00000000}"/>
  </bookViews>
  <sheets>
    <sheet name="Građevinsko obrtnički" sheetId="5" r:id="rId1"/>
    <sheet name="Elektro" sheetId="1" r:id="rId2"/>
    <sheet name="BAZA" sheetId="2" r:id="rId3"/>
    <sheet name="Rekapitulacij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 l="1"/>
  <c r="F55" i="1"/>
  <c r="F44" i="1"/>
  <c r="F41" i="1"/>
  <c r="F38" i="1"/>
  <c r="F35" i="1"/>
  <c r="F32" i="1"/>
  <c r="F29" i="1"/>
  <c r="F26" i="1"/>
  <c r="F23" i="1"/>
  <c r="F20" i="1"/>
  <c r="F17" i="1"/>
  <c r="F14" i="1"/>
  <c r="F46" i="1" s="1"/>
  <c r="F65" i="1" s="1"/>
  <c r="F62" i="1" l="1"/>
  <c r="F66" i="1" s="1"/>
  <c r="F67" i="1" s="1"/>
  <c r="F68" i="1" s="1"/>
  <c r="C121" i="5" l="1"/>
  <c r="D350" i="5" s="1"/>
  <c r="C150" i="5" l="1"/>
  <c r="D351" i="5" s="1"/>
  <c r="C286" i="5"/>
  <c r="D357" i="5" s="1"/>
  <c r="C416" i="5"/>
  <c r="D481" i="5" s="1"/>
  <c r="C425" i="5"/>
  <c r="D482" i="5" s="1"/>
  <c r="C457" i="5"/>
  <c r="D484" i="5" s="1"/>
  <c r="C623" i="5" l="1"/>
  <c r="D756" i="5" s="1"/>
  <c r="C740" i="5"/>
  <c r="D759" i="5" s="1"/>
  <c r="C439" i="5"/>
  <c r="D483" i="5" s="1"/>
  <c r="C406" i="5"/>
  <c r="D480" i="5" s="1"/>
  <c r="C322" i="5"/>
  <c r="D360" i="5" s="1"/>
  <c r="C589" i="5"/>
  <c r="D755" i="5" s="1"/>
  <c r="C95" i="5"/>
  <c r="D348" i="5" s="1"/>
  <c r="C106" i="5"/>
  <c r="C309" i="5"/>
  <c r="D359" i="5" s="1"/>
  <c r="C218" i="5"/>
  <c r="D354" i="5" s="1"/>
  <c r="C517" i="5"/>
  <c r="D752" i="5" s="1"/>
  <c r="C655" i="5"/>
  <c r="D757" i="5" s="1"/>
  <c r="C528" i="5"/>
  <c r="D753" i="5" s="1"/>
  <c r="C298" i="5"/>
  <c r="D358" i="5" s="1"/>
  <c r="C234" i="5"/>
  <c r="D355" i="5" s="1"/>
  <c r="C86" i="5"/>
  <c r="D347" i="5" s="1"/>
  <c r="C699" i="5"/>
  <c r="D758" i="5" s="1"/>
  <c r="C552" i="5"/>
  <c r="D754" i="5" s="1"/>
  <c r="C277" i="5"/>
  <c r="D356" i="5" s="1"/>
  <c r="C181" i="5"/>
  <c r="D353" i="5" s="1"/>
  <c r="C165" i="5"/>
  <c r="D352" i="5" s="1"/>
  <c r="D485" i="5" l="1"/>
  <c r="D486" i="5" s="1"/>
  <c r="D487" i="5" s="1"/>
  <c r="D760" i="5"/>
  <c r="D761" i="5" s="1"/>
  <c r="D762" i="5" s="1"/>
  <c r="D349" i="5"/>
  <c r="D773" i="5" l="1"/>
  <c r="D361" i="5"/>
  <c r="D362" i="5" s="1"/>
  <c r="D363" i="5" s="1"/>
  <c r="D774" i="5"/>
  <c r="D772" i="5" l="1"/>
  <c r="D776" i="5" s="1"/>
  <c r="D777" i="5" s="1"/>
  <c r="D778" i="5" s="1"/>
  <c r="Z50" i="2" l="1"/>
  <c r="Y50" i="2"/>
  <c r="X50" i="2"/>
  <c r="W50" i="2"/>
  <c r="V50" i="2"/>
  <c r="U50" i="2"/>
  <c r="T50" i="2"/>
  <c r="S50" i="2"/>
  <c r="R50" i="2"/>
  <c r="Q50" i="2"/>
  <c r="M50" i="2"/>
  <c r="L50" i="2"/>
  <c r="K50" i="2"/>
  <c r="J50" i="2"/>
  <c r="I50" i="2"/>
  <c r="H50" i="2"/>
  <c r="G50" i="2"/>
  <c r="F50" i="2"/>
  <c r="E50" i="2"/>
  <c r="D50" i="2"/>
  <c r="AA49" i="2"/>
  <c r="N49" i="2"/>
  <c r="AA48" i="2"/>
  <c r="N48" i="2"/>
  <c r="AA47" i="2"/>
  <c r="N47" i="2"/>
  <c r="AA46" i="2"/>
  <c r="N46" i="2"/>
  <c r="AA45" i="2"/>
  <c r="N45" i="2"/>
  <c r="AA44" i="2"/>
  <c r="N44" i="2"/>
  <c r="AA43" i="2"/>
  <c r="N43" i="2"/>
  <c r="AA42" i="2"/>
  <c r="N42" i="2"/>
  <c r="AA41" i="2"/>
  <c r="N41" i="2"/>
  <c r="AA40" i="2"/>
  <c r="N40" i="2"/>
  <c r="AA39" i="2"/>
  <c r="N39" i="2"/>
  <c r="AA38" i="2"/>
  <c r="N38" i="2"/>
  <c r="AA37" i="2"/>
  <c r="N37" i="2"/>
  <c r="AA36" i="2"/>
  <c r="N36" i="2"/>
  <c r="AA35" i="2"/>
  <c r="N35" i="2"/>
  <c r="AA34" i="2"/>
  <c r="N34" i="2"/>
  <c r="AA33" i="2"/>
  <c r="N33" i="2"/>
  <c r="AA32" i="2"/>
  <c r="N32" i="2"/>
  <c r="AA31" i="2"/>
  <c r="N31" i="2"/>
  <c r="AA30" i="2"/>
  <c r="N30" i="2"/>
  <c r="AA29" i="2"/>
  <c r="N29" i="2"/>
  <c r="AA28" i="2"/>
  <c r="N28" i="2"/>
  <c r="AA27" i="2"/>
  <c r="N27" i="2"/>
  <c r="AA26" i="2"/>
  <c r="N26" i="2"/>
  <c r="AA25" i="2"/>
  <c r="N25" i="2"/>
  <c r="AA24" i="2"/>
  <c r="N24" i="2"/>
  <c r="AA23" i="2"/>
  <c r="N23" i="2"/>
  <c r="AA22" i="2"/>
  <c r="N22" i="2"/>
  <c r="AA21" i="2"/>
  <c r="N21" i="2"/>
  <c r="AA20" i="2"/>
  <c r="N20" i="2"/>
  <c r="AA19" i="2"/>
  <c r="N19" i="2"/>
  <c r="AA18" i="2"/>
  <c r="N18" i="2"/>
  <c r="AA17" i="2"/>
  <c r="N17" i="2"/>
  <c r="AA16" i="2"/>
  <c r="N16" i="2"/>
  <c r="AA15" i="2"/>
  <c r="N15" i="2"/>
  <c r="AA14" i="2"/>
  <c r="N14" i="2"/>
  <c r="AA13" i="2"/>
  <c r="N13" i="2"/>
  <c r="AA12" i="2"/>
  <c r="N12" i="2"/>
  <c r="AA11" i="2"/>
  <c r="N11" i="2"/>
  <c r="AA10" i="2"/>
  <c r="N10" i="2"/>
  <c r="AA9" i="2"/>
  <c r="N9" i="2"/>
  <c r="P8" i="2"/>
  <c r="P7" i="2"/>
  <c r="P6" i="2"/>
  <c r="Z5" i="2"/>
  <c r="Y5" i="2"/>
  <c r="X5" i="2"/>
  <c r="W5" i="2"/>
  <c r="V5" i="2"/>
  <c r="U5" i="2"/>
  <c r="T5" i="2"/>
  <c r="S5" i="2"/>
  <c r="R5" i="2"/>
  <c r="Q5" i="2"/>
  <c r="P5" i="2"/>
  <c r="M5" i="2"/>
  <c r="L5" i="2"/>
  <c r="K5" i="2"/>
  <c r="J5" i="2"/>
  <c r="I5" i="2"/>
  <c r="H5" i="2"/>
  <c r="G5" i="2"/>
  <c r="F5" i="2"/>
  <c r="E5" i="2"/>
  <c r="D5" i="2"/>
  <c r="P4" i="2"/>
  <c r="P3" i="2"/>
  <c r="F112" i="1" l="1"/>
  <c r="D51" i="2"/>
  <c r="F51" i="2"/>
  <c r="H51" i="2"/>
  <c r="J51" i="2"/>
  <c r="L51" i="2"/>
  <c r="E51" i="2"/>
  <c r="G51" i="2"/>
  <c r="I51" i="2"/>
  <c r="K51" i="2"/>
  <c r="M51" i="2"/>
  <c r="AA50" i="2"/>
  <c r="Q51" i="2"/>
  <c r="S51" i="2"/>
  <c r="U51" i="2"/>
  <c r="W51" i="2"/>
  <c r="Y51" i="2"/>
  <c r="N50" i="2"/>
  <c r="R51" i="2"/>
  <c r="T51" i="2"/>
  <c r="V51" i="2"/>
  <c r="X51" i="2"/>
  <c r="Z51" i="2"/>
  <c r="N51" i="2" l="1"/>
  <c r="F109" i="1"/>
  <c r="F113" i="1" s="1"/>
  <c r="F114" i="1" s="1"/>
  <c r="F115" i="1" s="1"/>
  <c r="AA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Horfam1</author>
  </authors>
  <commentList>
    <comment ref="U16" authorId="0" shapeId="0" xr:uid="{00000000-0006-0000-0200-000001000000}">
      <text>
        <r>
          <rPr>
            <b/>
            <sz val="8"/>
            <color indexed="81"/>
            <rFont val="Segoe UI"/>
            <family val="2"/>
            <charset val="238"/>
          </rPr>
          <t>OMS GACRUX 43W</t>
        </r>
      </text>
    </comment>
    <comment ref="U17" authorId="0" shapeId="0" xr:uid="{00000000-0006-0000-0200-000002000000}">
      <text>
        <r>
          <rPr>
            <b/>
            <sz val="8"/>
            <color indexed="81"/>
            <rFont val="Segoe UI"/>
            <family val="2"/>
            <charset val="238"/>
          </rPr>
          <t>OMS GACRUX 43W</t>
        </r>
      </text>
    </comment>
    <comment ref="U18" authorId="0" shapeId="0" xr:uid="{00000000-0006-0000-0200-000003000000}">
      <text>
        <r>
          <rPr>
            <b/>
            <sz val="8"/>
            <color indexed="81"/>
            <rFont val="Segoe UI"/>
            <family val="2"/>
            <charset val="238"/>
          </rPr>
          <t xml:space="preserve">OMS GACRUX 43W
</t>
        </r>
      </text>
    </comment>
  </commentList>
</comments>
</file>

<file path=xl/sharedStrings.xml><?xml version="1.0" encoding="utf-8"?>
<sst xmlns="http://schemas.openxmlformats.org/spreadsheetml/2006/main" count="1227" uniqueCount="488">
  <si>
    <t>1.</t>
  </si>
  <si>
    <t xml:space="preserve">Elektromontažni materijal </t>
  </si>
  <si>
    <t>Br</t>
  </si>
  <si>
    <t>OPIS STAVKE</t>
  </si>
  <si>
    <t>Jed. Mjere</t>
  </si>
  <si>
    <t>Količina</t>
  </si>
  <si>
    <t>Cijena</t>
  </si>
  <si>
    <t>Ukupna cijena kn</t>
  </si>
  <si>
    <t>kn/kom</t>
  </si>
  <si>
    <t>Ponuditelj treba priložiti,za sve svjetiljke,tvorničke certifikate i Izjavu o sukladnosti sa Zakonom o tehničkim zahtjevima za proizvode i ocjenjivanje sukladnosti (NN 80/13, NN 14/14), a obavezno:</t>
  </si>
  <si>
    <t>Jamstvo proizvođača za sve svjetiljke min. 5 godine</t>
  </si>
  <si>
    <t>Efikasnost svjetiljke ≥80 lm/W</t>
  </si>
  <si>
    <t>Svjetl. iskoristivost svjetiljke  ≥ 99,97%</t>
  </si>
  <si>
    <t>2.</t>
  </si>
  <si>
    <t>Nabava i prijevoz svjetiljke za interijere za montiranje na zidove i stropove. Dimenzije svjetiljke: 363x113mm. Tijelo izrađeno od polikarbonata otpornog na udarce za snage LED modula od 8 do 17 W,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</si>
  <si>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Ugrađen LED modul, snaga max. 12,5W, svjetlosni tok svjetijke min. 1200 lm.</t>
  </si>
  <si>
    <t xml:space="preserve">Prema navedenim tehničkim karakteristikama nudimo svjetiljku
 - Tip svjetiljke:              _________________________
 - Proizvođač svjetiljke: _________________________
 - Zemlja proizvodnje:   _________________________
</t>
  </si>
  <si>
    <t>kom</t>
  </si>
  <si>
    <t xml:space="preserve"> </t>
  </si>
  <si>
    <t>3.</t>
  </si>
  <si>
    <t>Ugrađen LED modul, snaga max. 17W, svjetlosni tok svjetiljke min. 1500 lm.</t>
  </si>
  <si>
    <t>4.</t>
  </si>
  <si>
    <t>Nabava i prijevoz svjetiljke za unutarnju i vanjsku rasvjetu za montažu na zidove i stropove. Dimenzije svjetiljke: 680x122x105mm.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4.40kg. Radna temperatura: od -20 do +40 ˚C.</t>
  </si>
  <si>
    <t xml:space="preserve">Ugrađen LED modul, snaga max. 40W, svjetlosni tok svjetiljke min. 5000 lm, sa simetričnom optikom. </t>
  </si>
  <si>
    <t>5.</t>
  </si>
  <si>
    <t>Nabava i prijevoz svjetiljke za unutarnju i vanjsku rasvjetu za montažu na zidove i stropove. Dimenzije svjetiljke: 1580x122x105mm.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5.46kg. Radna temperatura: od -20 do +40 ˚C.</t>
  </si>
  <si>
    <t xml:space="preserve">Ugrađen LED modul, snaga max. 80W, svjetlosni tok svjetiljke min. 9000 lm, sa simetričnom optikom. </t>
  </si>
  <si>
    <t>6.</t>
  </si>
  <si>
    <t>Nabava i prijevoz linearne svjetiljke. Tijelo izrađeno od čeličnog lima u bijeloj boji za snage LED modula od 26 do 39 W, stupanj zaštite od prodora vlage i prašine min IP20. Dimenzije svjetiljke 595x125x85mm. Optički skop sa LED izvorima viske iskoristivosti, boja svjetla max 4000K, faktor uzvrat boje CRI &gt; 80, održavanje svjetosnog toka min L80 &gt; 50.000 sati rada. Težina max.2 kg. Radna temperatura (temperatura okoliša): od -10 do +30 ˚C.</t>
  </si>
  <si>
    <t xml:space="preserve">Ugrađen LED modul, snaga max. 26W, svjetlosni tok svjetiljke min. 2200 lm, sa asimetričnom optikom. </t>
  </si>
  <si>
    <t>7.</t>
  </si>
  <si>
    <t>Nabava i prijevoz linarne nadrgadne svjetiljke za unutarnju za montažu stropove. Dimenzije svjetiljke:600x570x62mm. Snage LED modula od 33W do 35W. Stupanj zaštite od prodora vlage i prašine min IP20 za cijelu svjetiljku, a za prednji dio IP40. Optički skop sa LED izvorima visoke iskoristivosti, boja svjetla max 4000K, faktor uzvrata boje CRI&gt;80. Održavanje svjetosnog toka min L85 &gt; 50.000 sati rada. Težina max. 5kg. Faktor bliještanja UGR&lt;19.</t>
  </si>
  <si>
    <t xml:space="preserve">Ugrađen LED modul, snaga max. 33W, svjetlosni tok svjetijke min. 2900lm, sa simetričnom optikom. </t>
  </si>
  <si>
    <t>8.</t>
  </si>
  <si>
    <t>Nabava i prijevoz linarne viseće svjetiljke za unutarnju za montažu stropove. Dimenzije svjetiljke:1206x299x35mm. Snage LED modula do 55W. Stupanj zaštite od prodora vlage i prašine IP30 za cijelu svjetiljku. Optički skop sa LED izvorima visoke iskoristivosti, boja svjetla max 4000K, faktor uzvrata boje CRI&gt;80. Održavanje svjetosnog toka min L85 &gt; 50.000 sati rada. Težina max. 6,5kg. Radna temperatura (temperatura okoliša): od -10 do +25 ˚C.</t>
  </si>
  <si>
    <t xml:space="preserve">Ugrađen LED modul, snaga max. 54W, svjetlosni tok svjetiljke min. 4000lm, sa simetričnom optikom. </t>
  </si>
  <si>
    <t>9.</t>
  </si>
  <si>
    <t>Nabava i prijevoz viseće industrijske svjetiljke za unutarnju montažu. Dimenzije svjetiljke:295x383x142mm.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</si>
  <si>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 xml:space="preserve">Ugrađen LED modul, snaga max. 131W, svjetlosni tok svjetiljke min. 16000lm, sa simetričnom optikom. </t>
  </si>
  <si>
    <t>10.</t>
  </si>
  <si>
    <t>Nabava i prijevoz viseće industrijske svjetiljke za unutarnju montažu. Dimenzije svjetiljke:296x746x142mm.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</si>
  <si>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Ugrađen LED modul, snaga max. 191W, svjetlosni tok svjetiljke min. 22.000lm, sa simetričnom optikom</t>
  </si>
  <si>
    <t>11.</t>
  </si>
  <si>
    <t>Nabava i prijevoz nadgradne svjetiljke za unutarnju montažu. Dimenzije svjetiljke:596x470x57mm. Tijelo svjetiljke izrađeno od kombinacije čelika i lima bijele boje za snage LED modula od 17W do 50W. Stupanj zaštite od prodora vlage i prašine min IP44 za cijelu svjetiljku. Optički skop sa LED izvorima visoke iskoristivosti, boja svjetla max 4000K, faktor uzvrata boje CRI&gt;80. Održavanje svjetosnog toka min L80:50.000 sati rada. Težina max. 3kg. Radna temperatura (temperatura okoliša): od -20 do +55 ˚C.</t>
  </si>
  <si>
    <t xml:space="preserve">Ugrađen LED modul, snaga max. 17W, svjetlosni tok svjetiljke min. 2300lm, sa simetričnom optikom </t>
  </si>
  <si>
    <t>12.</t>
  </si>
  <si>
    <t>Nabava i prijevoz nadgradne svjetiljke za unutarnju montažu. Dimenzije svjetiljke:640x540x65mm. Snage LED modula 43W. Stupanj zaštite od prodora vlage i prašine min IP20 za cijelu svjetiljku. Optički skop sa LED izvorima visoke iskoristivosti, boja svjetla max 4000K, faktor uzvrata boje CRI&gt;80. Održavanje svjetosnog toka min L80:50.000 sati rada. Težina max. 6kg. Radna temperatura (temperatura okoliša): od -20 do +35 ˚C.</t>
  </si>
  <si>
    <t>Ugrađen LED modul, snaga max. 43W, svjetlosni tok svjetiljke min. 3800lm, sa simetričnom optikom sa ugrađenom dimabilnim driverom 1-10V.</t>
  </si>
  <si>
    <t>Elektromontažni materijal ukupno</t>
  </si>
  <si>
    <t>Elektromontažni i građevinski radovi</t>
  </si>
  <si>
    <t>Demontaža postojećih svjetiljki</t>
  </si>
  <si>
    <t>Kom</t>
  </si>
  <si>
    <t>Montaža LED svjetiljki ugradnja adeptara, ugradnja razdjelnice, provlačenje spojnog kabela PP00Y 3x2,5 te izvršenje svih potrebnih spojeva, ispitivanje instalacije i puštanje u rad</t>
  </si>
  <si>
    <t xml:space="preserve">Projektantski nadzor koji obuhvaća : </t>
  </si>
  <si>
    <r>
      <t>-</t>
    </r>
    <r>
      <rPr>
        <sz val="8"/>
        <rFont val="Times New Roman"/>
        <family val="1"/>
        <charset val="238"/>
      </rPr>
      <t xml:space="preserve">          </t>
    </r>
    <r>
      <rPr>
        <sz val="8"/>
        <rFont val="Arial"/>
        <family val="2"/>
        <charset val="238"/>
      </rPr>
      <t>uvođenje izvođača u posao</t>
    </r>
  </si>
  <si>
    <r>
      <t>-</t>
    </r>
    <r>
      <rPr>
        <sz val="8"/>
        <rFont val="Times New Roman"/>
        <family val="1"/>
        <charset val="238"/>
      </rPr>
      <t xml:space="preserve">          </t>
    </r>
    <r>
      <rPr>
        <sz val="8"/>
        <rFont val="Arial"/>
        <family val="2"/>
        <charset val="238"/>
      </rPr>
      <t>sudjelovanje kod usmjeravanje optike svjetiljki</t>
    </r>
  </si>
  <si>
    <t>pauš</t>
  </si>
  <si>
    <r>
      <t>-</t>
    </r>
    <r>
      <rPr>
        <sz val="8"/>
        <rFont val="Times New Roman"/>
        <family val="1"/>
        <charset val="238"/>
      </rPr>
      <t xml:space="preserve">          </t>
    </r>
    <r>
      <rPr>
        <sz val="8"/>
        <rFont val="Arial"/>
        <family val="2"/>
        <charset val="238"/>
      </rPr>
      <t xml:space="preserve">rješavanje eventualno nastalih problema tijekom izvođenja : 4% od investicije </t>
    </r>
  </si>
  <si>
    <t>Ispitivanje instalacije te izdavanje svih potrebnih protokola</t>
  </si>
  <si>
    <t>Elektromontažni radovi ukupno</t>
  </si>
  <si>
    <t xml:space="preserve">REKAPITULACIJA </t>
  </si>
  <si>
    <t>Elektromontažni materijal</t>
  </si>
  <si>
    <t>Kn</t>
  </si>
  <si>
    <t>Elektromontažni radovi</t>
  </si>
  <si>
    <t>SVEUKUPNO BEZ  PDV:</t>
  </si>
  <si>
    <t>SVEUKUPNO SA  PDV:</t>
  </si>
  <si>
    <t>OŠ Čazma</t>
  </si>
  <si>
    <t>POSTOJEĆE STANJE</t>
  </si>
  <si>
    <t>Halogeni luster 400W</t>
  </si>
  <si>
    <t>Žarulja 60W</t>
  </si>
  <si>
    <t>Fluo 1x18W</t>
  </si>
  <si>
    <t>Fluo 2x18W</t>
  </si>
  <si>
    <t>Fluo 4x18W</t>
  </si>
  <si>
    <t>Fluo 2x36W</t>
  </si>
  <si>
    <t>Fluo 3x36W</t>
  </si>
  <si>
    <t>Fluo 4x36W</t>
  </si>
  <si>
    <t>Fluo 1x36W ploča</t>
  </si>
  <si>
    <t>Žarulja 100W</t>
  </si>
  <si>
    <t>Sveukupno postojeće stanje</t>
  </si>
  <si>
    <t>GE LED Albeo ABV</t>
  </si>
  <si>
    <t>GE LED NB 1000 BRIO</t>
  </si>
  <si>
    <t>Relco LED Allegra strop</t>
  </si>
  <si>
    <t xml:space="preserve">OMS PLAST H LED </t>
  </si>
  <si>
    <t>OMS EDAN suspended za ploču</t>
  </si>
  <si>
    <t>GE LED BC 22 UGR&lt;19</t>
  </si>
  <si>
    <t>GE LED Lumination</t>
  </si>
  <si>
    <t>Sveukupno planirano stanje</t>
  </si>
  <si>
    <t>Izvor ( W)</t>
  </si>
  <si>
    <t xml:space="preserve">Broj žarulja u  svjetiljci </t>
  </si>
  <si>
    <t xml:space="preserve">Snaga Izvora + gubici  (W) </t>
  </si>
  <si>
    <t>R.B.</t>
  </si>
  <si>
    <t xml:space="preserve">Objekt </t>
  </si>
  <si>
    <t>REDUKCIJA  DA /NE</t>
  </si>
  <si>
    <t>NE</t>
  </si>
  <si>
    <t>Postotak redukcije</t>
  </si>
  <si>
    <t xml:space="preserve">Sati rada reducirano/dan  </t>
  </si>
  <si>
    <t>1</t>
  </si>
  <si>
    <t>Prizemlje</t>
  </si>
  <si>
    <t>Dvorana</t>
  </si>
  <si>
    <t>2</t>
  </si>
  <si>
    <t>Svlačionice</t>
  </si>
  <si>
    <t>3</t>
  </si>
  <si>
    <t>Ulaz sa stubištem kod dvorane</t>
  </si>
  <si>
    <t>4</t>
  </si>
  <si>
    <t>Učionice</t>
  </si>
  <si>
    <t>5</t>
  </si>
  <si>
    <t>Glazbeni</t>
  </si>
  <si>
    <t>6</t>
  </si>
  <si>
    <t>Hrvatski</t>
  </si>
  <si>
    <t>7</t>
  </si>
  <si>
    <t>Knjižnica</t>
  </si>
  <si>
    <t>8</t>
  </si>
  <si>
    <t>Tajništvo</t>
  </si>
  <si>
    <t>9</t>
  </si>
  <si>
    <t>Ravnatelj</t>
  </si>
  <si>
    <t>10</t>
  </si>
  <si>
    <t>Zbornica</t>
  </si>
  <si>
    <t>11</t>
  </si>
  <si>
    <t>I.kat</t>
  </si>
  <si>
    <t>Streljana</t>
  </si>
  <si>
    <t>12</t>
  </si>
  <si>
    <t>13</t>
  </si>
  <si>
    <t>Defektolog</t>
  </si>
  <si>
    <t>14</t>
  </si>
  <si>
    <t>Informatika</t>
  </si>
  <si>
    <t>15</t>
  </si>
  <si>
    <t>Pedagog</t>
  </si>
  <si>
    <t>16</t>
  </si>
  <si>
    <t>Računovodstvo</t>
  </si>
  <si>
    <t>17</t>
  </si>
  <si>
    <t>Spremište</t>
  </si>
  <si>
    <t>18</t>
  </si>
  <si>
    <t>Suteren</t>
  </si>
  <si>
    <t>Kotlovnica IP65</t>
  </si>
  <si>
    <t>19</t>
  </si>
  <si>
    <t>Kuhinja IP65</t>
  </si>
  <si>
    <t>20</t>
  </si>
  <si>
    <t>Blagovaona</t>
  </si>
  <si>
    <t>21</t>
  </si>
  <si>
    <t>Svi katovi</t>
  </si>
  <si>
    <t>Ostale prostorije</t>
  </si>
  <si>
    <t>22</t>
  </si>
  <si>
    <t>Hodnici+stubišta</t>
  </si>
  <si>
    <t>23</t>
  </si>
  <si>
    <t>Sanitarije</t>
  </si>
  <si>
    <t>24</t>
  </si>
  <si>
    <t>25</t>
  </si>
  <si>
    <t>26</t>
  </si>
  <si>
    <t>27</t>
  </si>
  <si>
    <t>28</t>
  </si>
  <si>
    <t>29</t>
  </si>
  <si>
    <t>30</t>
  </si>
  <si>
    <t>31</t>
  </si>
  <si>
    <t>32</t>
  </si>
  <si>
    <t>33</t>
  </si>
  <si>
    <t>34</t>
  </si>
  <si>
    <t>35</t>
  </si>
  <si>
    <t>36</t>
  </si>
  <si>
    <t>37</t>
  </si>
  <si>
    <t>38</t>
  </si>
  <si>
    <t>39</t>
  </si>
  <si>
    <t>40</t>
  </si>
  <si>
    <t>41</t>
  </si>
  <si>
    <t>UKUPNO KOMADA</t>
  </si>
  <si>
    <t xml:space="preserve">UKUPNO KOMADA </t>
  </si>
  <si>
    <t xml:space="preserve">UKUPNO ANGAŽIRANA SNAGA kW </t>
  </si>
  <si>
    <t>Dobava i ugradnja PVC zaštitno izoliranog razvodnog ormara RO, sa cilindar bravicom i neprozirnim vratima, kompletno ožičen, ugrađen u prostoru prizemlja koji se sastoji od:
- kućište troredno
- ZUDS 40/4/0,03A - 1 kom
- osigurač (instalacijska sklopka):
   - 1p, C16A - 6 kom
   - 1p, C10A - 6 kom
   - 1p, C 6A - 1 kom
- ožičavanje sa svim potrebnim radom i materijalom uključujući sabirnice, stezaljke, spojne kabele, spojni pribor (vijci), kabelske stopice, zaštitne izolacione pregrade, bravice i natpisne pločice te shemu izvedenog stanja.</t>
  </si>
  <si>
    <t>Dobava i polaganje kabela:
NYM-Y 5x10 mm2</t>
  </si>
  <si>
    <t>Dobava i polaganje kabela:
NYM-Y 3x2,5 mm2</t>
  </si>
  <si>
    <t>Dobava i polaganje kabela:
NYM-Y 3x1,5 mm2</t>
  </si>
  <si>
    <t>m</t>
  </si>
  <si>
    <t>Dobava i polaganje LAN kabela:
S/FTP LSOH cat. 7</t>
  </si>
  <si>
    <t>Dobava i polaganje instalacijske cijevi:
PVC Φ20/25 (zidovi, strop..)</t>
  </si>
  <si>
    <t>Dobava i montaža priključnica, modularna izvedba:
2 x šuko 230V / 16A
1 x RJ45</t>
  </si>
  <si>
    <t>Dobava i montaža priključnica, modularna izvedba:
1 x šuko 230V / 16A</t>
  </si>
  <si>
    <t>Dobava i montaža prekidača, modularna izvedba:
4 x (10A)</t>
  </si>
  <si>
    <t>Dobava i montaža prekidača, modularna izvedba:
1 x (10A)</t>
  </si>
  <si>
    <t>13.</t>
  </si>
  <si>
    <t>14.</t>
  </si>
  <si>
    <t>15.</t>
  </si>
  <si>
    <t>kn</t>
  </si>
  <si>
    <t>UKUPNO KN</t>
  </si>
  <si>
    <t>PDV 25 %</t>
  </si>
  <si>
    <t>DVORANA</t>
  </si>
  <si>
    <t>III.</t>
  </si>
  <si>
    <t>SPOJNI HODNIK</t>
  </si>
  <si>
    <t>II.</t>
  </si>
  <si>
    <t>ŠKOLA</t>
  </si>
  <si>
    <t>I.</t>
  </si>
  <si>
    <t>CIJENA</t>
  </si>
  <si>
    <t xml:space="preserve"> RADOVI</t>
  </si>
  <si>
    <t>REKAPITULACIJA - GRAĐ. RADOVI</t>
  </si>
  <si>
    <t>IZOLATERSKI RADOVI - RAVNI KROV</t>
  </si>
  <si>
    <t>VIII</t>
  </si>
  <si>
    <t>STOLARSKI RADOVI</t>
  </si>
  <si>
    <t>VII</t>
  </si>
  <si>
    <t>FASADERSKI RADOVI</t>
  </si>
  <si>
    <t>VI</t>
  </si>
  <si>
    <t>LIMARSKI RADOVI</t>
  </si>
  <si>
    <t>V</t>
  </si>
  <si>
    <t>PODOPOLAGAČKI RADOVI</t>
  </si>
  <si>
    <t>IV</t>
  </si>
  <si>
    <t>ZIDARSKI RADOVI</t>
  </si>
  <si>
    <t>III</t>
  </si>
  <si>
    <t>SUHOMONTAŽNI RADOVI</t>
  </si>
  <si>
    <t>II</t>
  </si>
  <si>
    <t>UKLANJANJA I DEMONTAŽE</t>
  </si>
  <si>
    <t>I</t>
  </si>
  <si>
    <t>REKAPITULACIJA - DVORANA</t>
  </si>
  <si>
    <t>UKUPNO</t>
  </si>
  <si>
    <t>m1</t>
  </si>
  <si>
    <t>okapnica r.š. 20 cm</t>
  </si>
  <si>
    <t>završna (putz-lajsna) r.š. 7 cm</t>
  </si>
  <si>
    <t>Zidni Ø 75</t>
  </si>
  <si>
    <t>m2</t>
  </si>
  <si>
    <t>Parapetni zid (r.š. cca 50 cm)</t>
  </si>
  <si>
    <t>debljina 120 cm</t>
  </si>
  <si>
    <t>IZOLACIJA RAVNOG KROVA</t>
  </si>
  <si>
    <t>Dobava i montaža napete fiksne mrežne zaštite stakla na čeličnoj sajli, s potrebnim odmakom od ravnine stakla iz UV odbojne svijetle mreže fi 4 mm okno 100x100 mm. Komplet s nosećim konzolama, čelično uže i materijal za pričvršćivanje. Sve komplet, mreža, ovjes, konzole</t>
  </si>
  <si>
    <t>Dobava i ugradnja unutarnjh punih dvokrilnih vrata spremišta sportske opreme 200x210</t>
  </si>
  <si>
    <t>Dobava i ugradnja unutarnjh punih jednokrilnih vrata na ulazu u teretanu i vježbaonicu dim. 100/210</t>
  </si>
  <si>
    <t>Dobava  i ugradnja unutarnjih pvc vrata spremišta 100/210</t>
  </si>
  <si>
    <t xml:space="preserve">Dobava i postava novih klupčica od plastificiranog al lima, r.š. 40 cm. na ranije zamijenjenoj pvc stolariji, </t>
  </si>
  <si>
    <t>470/342</t>
  </si>
  <si>
    <t>233/240</t>
  </si>
  <si>
    <t>Uklanjanje postojeće metalne stolarije i odvoz na deponij seundarnog otpada.       Dobava i ugradnja vanjskih ulaznih vrata od PVC 5 ili više komornih profila u bijeloj boji, okov prvoklasan, ostakljeno izo-staklom 4/14/4.
Zahtjevanni koef. prolaska topline je Ug&lt;=1,1 w/m2K za stakleni dio prozora i Uw&lt;=1,4 W/m2K za cijeli prozor.
Sve prema shemi stolarije.</t>
  </si>
  <si>
    <t>563/179</t>
  </si>
  <si>
    <t>470/300</t>
  </si>
  <si>
    <t>120/110</t>
  </si>
  <si>
    <t>100/110</t>
  </si>
  <si>
    <t>100/50</t>
  </si>
  <si>
    <t>100/240</t>
  </si>
  <si>
    <t>419/50</t>
  </si>
  <si>
    <t>460/80</t>
  </si>
  <si>
    <t>476/80</t>
  </si>
  <si>
    <t>470/80</t>
  </si>
  <si>
    <t>460/85</t>
  </si>
  <si>
    <t>470/85</t>
  </si>
  <si>
    <t>380/40</t>
  </si>
  <si>
    <t>277/50</t>
  </si>
  <si>
    <t>120/120</t>
  </si>
  <si>
    <t>225/240</t>
  </si>
  <si>
    <t>120/240</t>
  </si>
  <si>
    <t xml:space="preserve">472,5 /80 + 82 </t>
  </si>
  <si>
    <t>Uklanjanje postojeće metalne stolarije i odvoz na deponij sekundarnog otpada.Dobava i ugradnja  vanjskih prozora i vrata od od PVC 5 ili više komornih profila u bijeloj boji, okov prvoklasan, ostakljeno izo-staklom 4/14/4.
Zahtjevanni koef. prolaska topline je Ug&lt;=1,1 w/m2K za stakleni dio prozora i Uw&lt;=1,4 W/m2K za cijeli prozor.
U cijenu uključiti  vanjsku klupčicu od al plastificiranog lima r.š. 55 cm, obradu špalete s unutarnje strane i bojanje.
Stolarija prema shemi stolarije.</t>
  </si>
  <si>
    <t>Montaža i demontaža fasadne skele</t>
  </si>
  <si>
    <t>Krpanje špaleta izvana i iznutra.
Obračum po m1</t>
  </si>
  <si>
    <t>Obrada špaleta na fasadi - ekstrudiranim polistirenom 15 kg/m3, debljine 4 cm. - stara stolarija
Uglovi se izvode sa plastičnim kutnikom s mrežicom, špaleta r.š. 25 cm.
Ostalo kao stavka 1</t>
  </si>
  <si>
    <t>Obrada špaleta na fasadi - ekstrudiranim polistirenom 15 kg/m3, debljine 4 cm. - nova stolarija
Uglovi se izvode sa plastičnim kutnikom s mrežicom, špaleta r.š. 25 cm.
Ostalo kao stavka 1</t>
  </si>
  <si>
    <t>Uklanjanje postojećih, dobava i ugradnja novih lijevano-željeznih odvodnih cijevi na spoju sa oborinskom vertikalom. D=16 cm, H=1m</t>
  </si>
  <si>
    <t>Oblaganje ravnog krova (pod lođe na južnoj strani objekta)  pocinčanim obojenim  profiliranim limom. U stavku ukjučiti sve spojeve sa zidom okapnice i dr.        Površina 4,77 x 1,45 cm. visina vertikalne plohe 50 cm. Uz rub vertikalne plohe izvesti četvrtasti žlijeb 8 cm i priključiti ga u oborinsku vertikalu</t>
  </si>
  <si>
    <t>Oblaganje istaka iznad ulaza u dvoranu pocinčanim obojenim  profiliranim limom. U stavku ukjučiti sve spojeve sa zidom okapnice i dr. Istak 6,0 x 55 cm, visina vertikalne plohe 50 cm. Okapnicom vodu odvesti ba bočnu stranu istaka</t>
  </si>
  <si>
    <t>m'</t>
  </si>
  <si>
    <t xml:space="preserve">
Dobava i ugradnja pokrovnih dilatacijskih profila na sudaru fiksnog i elastičnog poda na mjestima prolaza i pristupa
</t>
  </si>
  <si>
    <t xml:space="preserve">Dobava i ugradnja profila za ventilaciju poda profil od Al lima debljine 2,5 mm sandučastog oblika. dno profila širine 75 mm profilirano uzdužnim prorezima za ventilaciju, bočni elementi visine 20 mm ojačani dvostrukim prijevojem radi krutosti. Profil se ugrađuje u kutne "L" odstojnike-držače, na razmak od 60 cm, a u ravnini s gornjom plohom poda.
</t>
  </si>
  <si>
    <t>Izrada sokla - obloge podnožla zida pri sudaru s podom. Sokl izvesti od dvije lamele 22 x 100 mm na međurazmaku od 20 mm i podignute od poda za 5 mm. Brušenje i lakiranje kao parket.</t>
  </si>
  <si>
    <t>Dobava 30 % novog  parketa - parket po kvaliteti i dimenzijama identičan postojećem. ( parket dim. 120x8x 2,2  cm, grčki zlatni htrast- klasa standard</t>
  </si>
  <si>
    <t xml:space="preserve">Uklanjanje  drvenog roštilja dvorane koji se sastoji od  sloja dasaka dim 10x2,4 cm postavljenih na razmaku od 70 cm i jednog sloja dasaka 10x2,4 cm postavljenih na razmak 100 cm, svaki sloj složen okomito na prethodni. </t>
  </si>
  <si>
    <t>PARKETARSKI I PODOPOLAGAČKI  RADOVI</t>
  </si>
  <si>
    <t>Krpanje, gletanje i brušenje unutarnjih okvira prozora i vrata na novoj i postojećoj stolariji</t>
  </si>
  <si>
    <t>Zatvaranje otvora kod ulaza u dvoranu i dijela otvora unutar dvorane blok opekon 25 cm. U stavku uključiti obostrano žbukanje zida.</t>
  </si>
  <si>
    <t>Tankoslojno žbukanje  ploha ograde stepenica i dijelova betonskih stupova koji nisu u dodiru sa grijanom fasadom - priprema za završni sloj.. Uključivo završni sloj silikatna žbuka</t>
  </si>
  <si>
    <t xml:space="preserve">Uklanjanje vinaz pločica na II katu zgrade, čišćenje podloge od ljepila.
Obračun po m2 tlocrtne površine </t>
  </si>
  <si>
    <t xml:space="preserve">Uklanjanje spuštenog stropa na II katu, koji se sastoji od dasaka i mineralne vune i odvoz na deponij
Obračun po m2 tlocrtne površine </t>
  </si>
  <si>
    <t xml:space="preserve">Uklanjanje  pregradnih montažni zidova na II katu zgrade i odvoz na deponij 
Obračun po m2 tlocrtne površine </t>
  </si>
  <si>
    <t>Demontaža gromobranske trake sa fasade i atike objekta prije početka radova , odvoz na deponij</t>
  </si>
  <si>
    <t>Čišćenje betonskih površina ograde, stupova i podgleda vanjskih stepenica, lođe i nadstrešnice iznad ulaza, priprema za tankoslojno žbukanje.</t>
  </si>
  <si>
    <t>Demontaža metalnih ventilacionih rešetki odzračnika dvorane na sjevernom zidu dim 80/50 cm</t>
  </si>
  <si>
    <t>Demontaža prozorskih klupčica na ranije zamijenjenoj pvc stolariji</t>
  </si>
  <si>
    <t xml:space="preserve">Uklanjanje pokrova od profiliranog lima i odvoz na deponij
Obračun po m2 tlocrtne površine </t>
  </si>
  <si>
    <t>Demontaža limenog pokrova atike ravnog krova
Ovoz na deponij.</t>
  </si>
  <si>
    <t>Demontaža vertikalnih  četvrtastih žljebova od pocinčanog lima uključivo nosače sa zgrade dvorane.
Ovoz na deponij.</t>
  </si>
  <si>
    <t>Demontaža horizontalnih visećih žljebova  od pocinčanog lima uključivo nosače, sa dvorane.
Odvoz na deponij.</t>
  </si>
  <si>
    <t>Demontaža metalnih ljestava za pristup ravnom krovu. Odlaganje na parceli.
Ponovna montaža istih</t>
  </si>
  <si>
    <t>UKUPNO kn</t>
  </si>
  <si>
    <t>CIJENA kn</t>
  </si>
  <si>
    <t>KOLIČINA</t>
  </si>
  <si>
    <t>SOBOSLIKARSKI RADOVI</t>
  </si>
  <si>
    <t>REKAPITULACIJA - SPOJNI HODNIK</t>
  </si>
  <si>
    <t xml:space="preserve">Dobava materijala, gletanje i bojenje unutarnjih zidova i stropova poludisperzivnom bojom u dva sloja                                    </t>
  </si>
  <si>
    <t>IV.</t>
  </si>
  <si>
    <t>Izrada i postava vertikalnog oluka od pocinčanog lima debljine o,6 mm, d= 100 mm.
U stavku uključiti potrebna koljena i spajanja, nosače, spojna sredstva i spoj na kanalizaciju.</t>
  </si>
  <si>
    <t>Izrada i postava visećeg žlijeba od pocinčanog lima debljine o,6 mm, d= 120 mm.
Ustavku uključiti nosače, spojna sredstva i sav sitni i potrošni materijal.</t>
  </si>
  <si>
    <t>Dobava i ugradnja dvokrilnih  vrata na spoju škole i  hodnika prema dvorani dim. 225/315 cm od od PVC 5 ili više komornih profila u bijeloj boji, okov prvoklasan, ostakljeno izo-staklom 4/14/4. Sve prema shemi stolarije.
Zahtjevanni koef. prolaska topline je Ug&lt;=0,6 w/m2K za stakleni dio vrata i Uw&lt;=1,1 W/m2K za cijela  vrata</t>
  </si>
  <si>
    <t>Dobava i ugradnja spuštenog stropa u spojnom hodniku. Spušteni strop se izvodi od gips kartonskih ploča na metalnoj podkonstrukciji, PVC folije i mineralne vune 20 cm. 
Sve uračunati u stavku.
Krov iznad grijanog prostora U&lt;=0,20 W/m2K</t>
  </si>
  <si>
    <t>Obrada špaleta na fasadi - ekstrudiranim polistirenom 15 kg/m3, debljine 4 cm.
Uglovi se izvode sa plastičnim kutnikom s mrežicom, špaleta r.š. 27 cm.
Ostalo kao stavka 1</t>
  </si>
  <si>
    <t>OSTALI RADOVI</t>
  </si>
  <si>
    <t>XIV</t>
  </si>
  <si>
    <t>ASFALTERSKI RADOVI RADOVI</t>
  </si>
  <si>
    <t>XIII</t>
  </si>
  <si>
    <t>XII</t>
  </si>
  <si>
    <t>XI</t>
  </si>
  <si>
    <t>X</t>
  </si>
  <si>
    <t>IX</t>
  </si>
  <si>
    <t>KROVOPOKRIVAČKI RADOVI</t>
  </si>
  <si>
    <t>TESARSKI RADOVI</t>
  </si>
  <si>
    <t>IZOLATERSKI RADOVI</t>
  </si>
  <si>
    <t>BETONSKI I ARMIRANOBETONSKI RADOVI</t>
  </si>
  <si>
    <t>ZEMLJANI RADOVI</t>
  </si>
  <si>
    <t>REKAPITULACIJA - ŠKOLA</t>
  </si>
  <si>
    <t xml:space="preserve">Ponovna montaža natpisne ploče </t>
  </si>
  <si>
    <t xml:space="preserve">Ponovna montaža klima uređaja uz zamjenu novih nosača radi veće debljine fasade 
</t>
  </si>
  <si>
    <t>Dobava i montaža štednih vodokotlića</t>
  </si>
  <si>
    <t xml:space="preserve">Čišćenje postojećeg asfalta u dvorištu objekta od smeća i raslinja, uklanjanje dotrajalih slojeva asfalta, špricanje korova </t>
  </si>
  <si>
    <t>ASFALTERSKI RADOVI</t>
  </si>
  <si>
    <t xml:space="preserve">Dobava materijala, gletanje i bojenje unutarnjih zidova poludisperzivnom bojom u dva sloja                                    </t>
  </si>
  <si>
    <t xml:space="preserve">Dobava materijala, gletanje i bojenje unutarnjih stropova poludisperzivnom bojom u dva sloja                                    </t>
  </si>
  <si>
    <t>XII.</t>
  </si>
  <si>
    <t>XI.</t>
  </si>
  <si>
    <t>Metalna garažna  vrata 265/256 sa djelomičnim ostakljenjem u gornjoj zoni</t>
  </si>
  <si>
    <t>Ulazna jednokrilna vrata 100/256, sa prozorom 127/120</t>
  </si>
  <si>
    <t>23-24</t>
  </si>
  <si>
    <t xml:space="preserve">Ulazna jednokrilna vrata 80/256, sa prozorom 60/120 - obavezne odzračne rešetke  </t>
  </si>
  <si>
    <t>21-22</t>
  </si>
  <si>
    <t>Dvokrilni  AL prozor  235/120</t>
  </si>
  <si>
    <t xml:space="preserve">Ulazna dvokrilna AL vrata 185/256 sa prozorm 65/120  - obavezne odzračne rešetke </t>
  </si>
  <si>
    <t>18-19</t>
  </si>
  <si>
    <t>Metalna vrata kotlovnice s rešetkama 105/210</t>
  </si>
  <si>
    <t>17.</t>
  </si>
  <si>
    <t xml:space="preserve">Demontaža postojeće metalne stolarije sa pripadajućim klupčicama, odvoz  na deponij. 
Dobava i ugradnja  vanjskih prozora i vrata od metalnih 5 ili više komornih profila u bijeloj boji, okov prvoklasan. 
Koeficijent toplinske vrijednosti stakla do Ug=0.5. Koeficijent toplinske vrijednosti okvira iznosi od Uf=1.0 W/(m²K) do Uf=1.1 W/(m²K), dok je koeficijent toplinske provodljivosti prozora od Uw=0.82 m²K do Uw=1.0 m²K.
U cijenu uključiti unutarnju  prozorsku klupčicu širine 23 cm i vanjsku klupčicu od al plastificiranog lima r.š. 45 cm, obradu špalete s unutarnje strane i bojanje.
Stolarija prema shemi stolarije.                                                                                                </t>
  </si>
  <si>
    <t>Jednokrilna vanjska PVC vrata sa nadsvjetlom 114/315</t>
  </si>
  <si>
    <t>16.</t>
  </si>
  <si>
    <t>Dvokrilna unutarnja PVC vrata s nadsvjetlom 230/280</t>
  </si>
  <si>
    <t>300/320 ( st.13-4)</t>
  </si>
  <si>
    <t>323/320 ( st.13-3)</t>
  </si>
  <si>
    <t>316/320 ( st.13-2)</t>
  </si>
  <si>
    <t>302/320 ( st.12-1)</t>
  </si>
  <si>
    <t>st.13</t>
  </si>
  <si>
    <t>300/300 (st.12-4)</t>
  </si>
  <si>
    <t>323/180(st.12-3)</t>
  </si>
  <si>
    <t>316/180(st. 12-2)</t>
  </si>
  <si>
    <t>302/180(st. 12-1)</t>
  </si>
  <si>
    <t>st.12</t>
  </si>
  <si>
    <t>Dobava i ugradnja višedjelnih vanjskih staklenih stijena , sve kao st. 1</t>
  </si>
  <si>
    <t>200/150</t>
  </si>
  <si>
    <t>st.11</t>
  </si>
  <si>
    <t>264/159</t>
  </si>
  <si>
    <t>st.10</t>
  </si>
  <si>
    <t>225/230</t>
  </si>
  <si>
    <t>st.9</t>
  </si>
  <si>
    <t>230/90</t>
  </si>
  <si>
    <t>st.8</t>
  </si>
  <si>
    <t>200/90</t>
  </si>
  <si>
    <t>st.7</t>
  </si>
  <si>
    <t>263/150</t>
  </si>
  <si>
    <t>st.6</t>
  </si>
  <si>
    <t>216/226</t>
  </si>
  <si>
    <t>st.5</t>
  </si>
  <si>
    <t>220/193</t>
  </si>
  <si>
    <t>st.4</t>
  </si>
  <si>
    <t>220/215</t>
  </si>
  <si>
    <t>st.3</t>
  </si>
  <si>
    <t>220/225</t>
  </si>
  <si>
    <t>st.2</t>
  </si>
  <si>
    <t>230/221</t>
  </si>
  <si>
    <t>st.1</t>
  </si>
  <si>
    <t>Prozori</t>
  </si>
  <si>
    <t>X.</t>
  </si>
  <si>
    <t>Izrada i montaža opšava dimnjaka od pocinčanog lima debljine 0,6 mm, r.š. 50 cm, u boji crijepa.
Stavka uključuje nosače, spojna sredstva i sav sitni i potrošni materijal.</t>
  </si>
  <si>
    <t xml:space="preserve">7. </t>
  </si>
  <si>
    <t xml:space="preserve">Izrada i montaža opšava brisoleja od pocinčanog lima debljine 0,6 mm, r.š. 70 cm.
</t>
  </si>
  <si>
    <t>Izrada i montaža opšava zabata od pocinčanog lima debljine 0,6 mm, r.š. 70 cm, u boji crijepa.
Stavka uključuje nosače, spojna sredstva i sav sitni i potrošni materijal.</t>
  </si>
  <si>
    <t>Izrada i montaža opšava krovne uvale od pocinčanog lima debljine 0,6 mm, r.š. 70 cm, u boji crijepa.
Stavka uključuje nosače, spojna sredstva i sav sitni i potrošni materijal.</t>
  </si>
  <si>
    <t>Izrada i postava vertikalnog oluka od pocinčanog lima debljine o,6 mm, d= 120 mm.
U stavku uključiti potrebna koljena i spajanja, nosače, spojna sredstva i spoj na kanalizaciju.</t>
  </si>
  <si>
    <t>Izrada i postava visećeg žlijeba od pocinčanog lima debljine o,6 mm, d= 150 mm.
Ustavku uključiti nosače, spojna sredstva i sav sitni i potrošni materijal.</t>
  </si>
  <si>
    <t>Dobava i montaža nosača zastave ( 4 koplja) izrađen od inox-a, pločevinom dim. 350 x 250 mm debljine 10,0 mm sa 4 privarene cijevi svijetlog promjera 45 mm ( stijenka 6 mm) dužine 25 cm.
vanjska pločevina je vidljiva, a unutarnja se pričvršćuje na zid sa 4 inox vijka M12 duljine 150 mm.</t>
  </si>
  <si>
    <t xml:space="preserve">Čišćenje i popravak oštećenja na dimnjaku kotlovnice, obrada policem. mortom,Na prethodno pripremljenu podlogu navlači se završna fasadna zrnata silikatna struktura vel.  2 mm. </t>
  </si>
  <si>
    <t xml:space="preserve">Čišćenje i popravak oštećenja na betonskim brisolejima, obrada raparaturnim mortom. Na prethodno pripremljenu podlogu navlači se završna fasadna zrnata silikatna struktura vel.  2 mm. </t>
  </si>
  <si>
    <t xml:space="preserve">Obrada špaleta na fasadi s toplinskom zaštitom ekstrudirani polistiren 15 f/m3, debljine polistirena 4 cm. Uglovi se izvode s plastičnim kutni kom s mrežicom, špaleta, r.š. 30 cm.  Ostalo isto kao st. 
</t>
  </si>
  <si>
    <t>Dobava i ugradnja PVC kanalica za ugradnju raznih instalacija ispod toplinske izolacije ( do klima uređaja).Kanalice se ugrađuju u ravnini postojeće žbuke</t>
  </si>
  <si>
    <t>Dobava i ugradnja PVC kanalica za odvodnju kondenzata iz klima uređaja u oborinske vertikale. Kanalice se ugrađuju u ravnini postojeće žbuke.</t>
  </si>
  <si>
    <t xml:space="preserve">4. </t>
  </si>
  <si>
    <t>Otucanje slabo držeće žbuke, čišćenje podloge, nanošenbje cementnog šprica i nanošenje sloja grube produžne žbuke koju treba zagladiti i poravnati sa postojećom žbukom. U jediničnu cijenu uračunat sav potreban rad, materijal, čišćenje i odvoz na deponij.</t>
  </si>
  <si>
    <t>Skidanje slabo držećeg površinskog sloja fasadne žbuke. U jediničnu cijenu uračunat sav potreban rad, materijal, čišćenje i odvoz na deponij.</t>
  </si>
  <si>
    <t>Izravnavanje postojeće   kamene obloge  fasade  reparatur mortom i priprema za ljepljenje toplinske izolacije.</t>
  </si>
  <si>
    <t>Dobava i ugradnja snjegobrana što uključuje:
-dobavu i ugradnju trakastih snjegobrana
-podlogu modularnog priključ./sist. snjegobran
- modulni priključak snjegobrana
- rešetka i potporanj snjegobrana
Obračun po m1 ugrađenog snjegobrana (uključen linijski preklop)</t>
  </si>
  <si>
    <t>Dobava i postava sljemenjaka na greben krova. Sljemenjake postaviti prema uputama proizvođača sa kopčama i odzračnim trakama.
Na spoj sljemena i grebena staviti razdjelnik grebena.
8 kom</t>
  </si>
  <si>
    <t>Dobava i postava sljemenjaka na sljeme krova. Sljemenjake postaviti prema uputama proizvođača sa kopčama i odzračnim trakama.
Na spoj sljemena i grebena staviti razdjelnik grebena.</t>
  </si>
  <si>
    <t>Pokrivanje krovišta utorenim glinenim crijepom. U cijenu uključen sav rad i materijal:
- crijep snjegobran 3 kom/m2
- crijep zračnik 10 kom/100 m2
- paropropusna armirana folija 160  g/m2
- modularni priključak snjegobrana
- rešetka i potporanj
U stavku uključiti dobavu i postavljanje zaštitne mrežice protiv štetočina</t>
  </si>
  <si>
    <t>Letvanje krovišta - uzdužno i poprečno, za postavljanje falc crijepa.
Kontraletve dim. 3/5 i letve dim 4/5 cm.
Obračun po m2 kose plohe.</t>
  </si>
  <si>
    <t>Pokrivanje krovišta daskama 24 mm
Obračun po m2 kose plohe. 
Na dijelu strehe dasku obraditi i bojati sa donje vidljive strane.
U stavku uključiti zaštitu daske antifungicidnim sredstvom.</t>
  </si>
  <si>
    <t>Zamjena - ugradnja novih rogova dim. 12x 16 cm, dužina 8,0 m, na mjesto dotrajalih rogova, razmak prema postojećem stanju.
Obračun prema komadu.</t>
  </si>
  <si>
    <t>TESARSKI  RADOVI</t>
  </si>
  <si>
    <t>VI.</t>
  </si>
  <si>
    <t>m3</t>
  </si>
  <si>
    <t xml:space="preserve">Betonitranje unutarnjh stepenica betonom C 30/37 uključujući oplatu </t>
  </si>
  <si>
    <t>Betonitranje AB podne ploče debljine 10 cm., betonom C 30/37 sa zaravnavanje gornje plohe. Ploču armirati mrežom Q-188</t>
  </si>
  <si>
    <t>Dobava materijala i betoniranje  vanjskih AB stepenica betonom C 30/37 u potrebnoj glatkoj oplati. 
Izvode se kosa ploča stepenišnih krakova i d = 16 cm i stepenice 29/17 cm. 
Stavka uključuje oplatu i armaturu.</t>
  </si>
  <si>
    <t>Betoniranje AB staze debljine 10 cm, širine 100 cm na nasip šljunka  betonom C 30/37 sa zaglađivanjem te "izvlačenjem" poprečnih protukliznih "šara" AB ploča je armirana  mrežom Q-188 u gornjoj trećini debljine. 
Stazu dilatirati od objekta ljepenkom. Po dužini izvesti dilataciju na svakih 1 m. U stavku uračunati oplatu i armaturu.</t>
  </si>
  <si>
    <t>BETONSKI I ARMIRANO-BETONSKI  RADOVI</t>
  </si>
  <si>
    <t xml:space="preserve">Dobava i ugradnja i planiranje kamenog ili šljunčanog materijala kao podloga za betonske staze ( na mjestu uklonjenog betona). Prosječna debljina sloja 15 cm. </t>
  </si>
  <si>
    <t>Iskop plitkog rova uz pročelje objekta. Rov širine 60 cm, dubine 40 cm.</t>
  </si>
  <si>
    <t>Dobava i ugradnja šljunka u sloju debljine 15 cm u sabitom stanju, kao podloge poda u objektu.</t>
  </si>
  <si>
    <t xml:space="preserve">ZEMLJANI RADOVI </t>
  </si>
  <si>
    <t>Demontaža  gromobranske instalacije
na cijelom objektu, odvoz na deponij.</t>
  </si>
  <si>
    <t>21.</t>
  </si>
  <si>
    <t>Demontaža  natpisne ploče škole, pohrana u objektu.</t>
  </si>
  <si>
    <t>20.</t>
  </si>
  <si>
    <t>Razbijanje i uklanjanje postojećih stepenica uz objekt, odvoz na deponij.</t>
  </si>
  <si>
    <t>19.</t>
  </si>
  <si>
    <t>Razbijanje i uklanjanje postojećih betonskih staza uz objekt.Širina staze 1,0 m, debljina cca 10 cm.odvoz na deponij.</t>
  </si>
  <si>
    <t xml:space="preserve">18.  </t>
  </si>
  <si>
    <t>pauš.</t>
  </si>
  <si>
    <t>Uklanjanje radijatora i cijevnog razvoda od čeličnih cijevi i odvoz na deponij.</t>
  </si>
  <si>
    <t xml:space="preserve">17. </t>
  </si>
  <si>
    <t>Uklanjanje sanitarija i odvoz na deponij ( 2 umivaonika, dvije kade, 2 WC-a, 1 bojler)</t>
  </si>
  <si>
    <t xml:space="preserve">15. </t>
  </si>
  <si>
    <t>Uklanjanje vidljivih instalacija vodovoda i kanalizacije iz zidova od pune opeke i odvoz na deponij</t>
  </si>
  <si>
    <t xml:space="preserve">14. </t>
  </si>
  <si>
    <t>Uklanjanje vlažne žbuke sa unutarnjih zidova od pune opeke i keramičkih pločica u sanitarnom čvoru i odvoz na deponij</t>
  </si>
  <si>
    <t>Uklanjanje svih slojeva poda koji se sastoje od parketa, hidroizolacije betonske ploče 10 cm i zemljanog materija cca 20 cm. Odvoz na deponij.</t>
  </si>
  <si>
    <t>Uklanjanje parapetnih zidova debljine 20 i 25 cm od pune opeke i odvoz na deponij</t>
  </si>
  <si>
    <t>Uklanjanje pregradnih zidova od pune opeke 12 cm i odvoz na deponij</t>
  </si>
  <si>
    <t>Demontaža postojeće drvene stolarije i prozorskih klupčica, odvoz na deponij.</t>
  </si>
  <si>
    <t>Demontaža dotrajalih rogova i odvoz na deponij. Dužina roga 8,0m, dim. 12x14 cm</t>
  </si>
  <si>
    <t>Skidanje postojećeg crijepa sa kompletnog krovišta, uključivo i letve, odvoz na deponij.
Obračun po m2 kose plohe krova.</t>
  </si>
  <si>
    <t>Demontaža obloge brisoleja od poc. lima. Odvoz na deponij.</t>
  </si>
  <si>
    <t>Demontaža krovnih uvala i odvoz na deponij. Obračun po m1 opšava</t>
  </si>
  <si>
    <t>Demontaža vertikalnih žljebova od pocinčanog lima uključivo nosače.
Ovoz na deponij.</t>
  </si>
  <si>
    <t>Demontaža horizontalnih visećih žljebova od pocinčanog lima uključivo nosače.
Odvoz na deponij.</t>
  </si>
  <si>
    <t>ELEKTROINSTALACIJE</t>
  </si>
  <si>
    <t>GRAĐEVINSKI RADOVI</t>
  </si>
  <si>
    <t>REKAPITULACIJA - GRAĐ. I ELEKTRORADOVI</t>
  </si>
  <si>
    <t>Dobava i postava toplinske izolacije stropa podruma koja se sastoji od mineralne vune 14 cm, , λ = 0,35 W/mK PVC folije i gips pločana metalnoj podkonstrukciji.
Sve uračunati u stavku.</t>
  </si>
  <si>
    <t>Dobava i postava toplinske izolacije stropa kotlovnice koja se sastoji od EPS 16 cm , λ = 0,37 W/mK, PVC folije i gips ploča na metalnoj podkonstrukciji.
Sve uračunati u stavku.</t>
  </si>
  <si>
    <t>Dobava i postava toplinske izolacije zida kuhinje i blagovaonice prema negrijanom prostoru koja se sastoji od mineralne vune 14 cm, λ = 0,39W/mK, PVC folije i gips pločana metalnoj podkonstrukciji.
Sve uračunati u stavku.</t>
  </si>
  <si>
    <t>Dobava i ugradnja toplinske izolacije poda knjižnice koja se sastoji XPS ploča debljine 18 cm , λ = 0,37 W/mK. Na toplinsku izolaciju se postavljka PVC folija - sve uračunati u stavku.</t>
  </si>
  <si>
    <t>OPĆI UVJETI 
Prije izrade ponude, obavezno obići građevinu radi utvrđivanja moguće organizacije gradilišta.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 
Po završetku svih radova i instalacija na zgradi izvođač je dužan ukloniti privremene objekte i priključke, zajedno sa svim alatom, inventarom i skelama, očistiti gradilište i sve ostalo dovesti u prvobitno stanje o svom trošku, odgovarajućim sredstvima, čišćenjem, pra njem i sl., te da ih u 
tom stanju održava do predaje na korištenje. 
Čišćenja u toku izrade, kao i završno čišćenje ulaze u cijenu radova. Odnosni propisi o zbrinjavanju posebnog otpada moraju se strogo poštivati. Može se zahtijevati dokaz o urednom zbrinjavanju otpada.</t>
  </si>
  <si>
    <r>
      <t xml:space="preserve">Dobava i postava mineralne vune na podove tavana u dva sloja 8+8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</si>
  <si>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r>
      <t xml:space="preserve">Dobava i postava mineralne vune na podove tavana u dva sloja 10+10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</si>
  <si>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t xml:space="preserve">Ličenje  pogleda krovišta  "Iazurnom" bojom uz prethodnu pripremu podloge "laganim" brušenjem. 
Podgled se liči kvalitetnom bojom  u dva premaza (lx tankoslojna lazura + 1x debeloslojna lazura)
            </t>
  </si>
  <si>
    <t>Izrada i postava opšava atike od pocinčanog lima debljine o,6 mm, r.š. 80 cm.
U stavku uključiti sav potrebni spojni materijal</t>
  </si>
  <si>
    <t xml:space="preserve">Zidanje parapetnih zidova od šuplje opeke debljine 25 cm. </t>
  </si>
  <si>
    <t xml:space="preserve">Žbukanje vanjskih parapetnih zidova od šuplje opeke </t>
  </si>
  <si>
    <t xml:space="preserve">Žbukanje zidova od pune opeke na mjestu uklonjene žbuke </t>
  </si>
  <si>
    <t>Čišćenje, krpanje i gletanje unutarnih zidova  i stropova</t>
  </si>
  <si>
    <t>Unutarnja i vanjska sanacija dimnjaka koja se sastoji od rušenja vanjskog dijela dimnjaka iznad krova, zidanje punom opekom uklonjenih dijelova, izrada betonske kape
U stavku uključiti radnu skelu i odvoz šute na deponij.</t>
  </si>
  <si>
    <t>Žbukanje dimnjaka grubo i fino cementnim mortom i rabiciranje, završna obrada..</t>
  </si>
  <si>
    <t xml:space="preserve">Izrada plivajućeg cementnog estriha debljine 6 cm (armirano mrežom Q131) na sloj toplinske izolacije poda. Estrih dilatirati od zida okiporom </t>
  </si>
  <si>
    <t>Uklanjanje postojećeg kulira na rampi, izrada novog kulira .</t>
  </si>
  <si>
    <t>Projektant:</t>
  </si>
  <si>
    <t>Ivana Medač, dipl.ing.el.</t>
  </si>
  <si>
    <t>Izrada i montaža opšava završetka ravnog krova  od poc.. obojenog lima debljine 0,6 mm, r.š. 50 cm
Stavka uključuje nosače, spojna sredstva i sav sitni i potrošni materijal.</t>
  </si>
  <si>
    <t>Izrada i montaža opšava ravnog krova ispod žlijeba od poc.obojenog lima debljine 0,6 mm, r.š. 50 cm, u boji postojećeg lima
Stavka uključuje nosače, spojna sredstva i sav sitni i potrošni materijal.</t>
  </si>
  <si>
    <t>Dobava i postava novih klupčica od poc.obojenog lima  r.š. 40 cm na prozorima sa postojećom PVC stolarijom.</t>
  </si>
  <si>
    <t xml:space="preserve">Dobava, izrada i montaža horizontalnog žlijeba  prema detalju proizviđača, koji se izvodi iz čeličnog plastificiranog lima debljine 0.60mm u boji po RAL-u fasadnih panela prema uputstvima i detaljima proizvođača . U cijenu uključiti i sljedeće elemente uključivo sav spojni i brtveni materijal:
- držač horizontalnog žlijeba  koji se izvodi iz čeličnog plastificiranog lima debljine 0.60mm , 
opšav  spoja krovnog panela sa zidom iza horizontalnog žlijeba koji se izvodi iz čeličnog plastificiranog lima debljine 0.60mm,  završetak žlijeba  (desni i lijevi).                              </t>
  </si>
  <si>
    <t xml:space="preserve">Dobava i montaža snjegobrana  Sve izvesti prema uputstvima i detaljima proizvođača  sa svim potrebnim pričvršćenjima i brtvljenjima. Obračun prema stvarno izvedenim količinama.        </t>
  </si>
  <si>
    <t>Uklanjaje postojećih ploča od kulira oko dvorane, uklanjanje zemlje i odvoz na deponij i zamjena zemlje šljinkom ( cca 20 cm) . Polaganje novih betonskih opločnika 40x40 cm , u širini 80 cm oko objekta u sloju pijeska. Sve uračunati u stavku.</t>
  </si>
  <si>
    <t>Polaganje dodatnog sloja toplinske  izolcije poda dvorane, na postojeći sloj toplinske izolacije - mineralna vuna  3 cm, na koju se polaže sloj filca kao zaštita od prodora čestica min. vune u prostoriju.</t>
  </si>
  <si>
    <t xml:space="preserve">Pažljivo skidanje postojećeg parketa sportske dvorane i slaganje u zatvorenom i suhom prostoru dvorane.  </t>
  </si>
  <si>
    <t>Dobava i postava novih klupčica od plastificiranog poc. lima r.š. 40 cm na prozorima sa postojećom PVC stolarijom.</t>
  </si>
  <si>
    <t>PROJEKTNO RJEŠENJE ZA MODERNIZACIJU (norma EN 12464 ili jednakovrijedna)</t>
  </si>
  <si>
    <t>Demontaža postojećih klima uređaja, otpajanje struje te otpajanje uređaja od nosača. Postojeće nosače nije potrebno demontirati ukoliko su dovoljne dužine 
da na njih nakon izrade fasade "legne" postojeća klima. 
Klime se skladište u prostorijama investitora.</t>
  </si>
  <si>
    <t>Čišćenje i planiranje podloge poda u sjevernom krilu objekta i postavljanje podložnog filca.</t>
  </si>
  <si>
    <t>Dobava i ugradnja batude  u iskopane rovove. U rov prethodno postaviti podložni filc uključivo i stranice rova. - sve uključiti u stavku.</t>
  </si>
  <si>
    <t>Postavljanje vodonepropusne, paropropusne folije 0,22 cm na daščanu oblogu krovišta.
Obračun po m2 kose plohe.</t>
  </si>
  <si>
    <t>Horizontalna hidroizolacija poda prizemlja ( jedan hladni premaz Resitolom, dva sloja bitumenske ljepenke  s uloškom od staklenog voala debljine 3 mm s vrućim premazom cijele površine i tri potpuna vruća premaza bitumenom 85/25.</t>
  </si>
  <si>
    <t>Napomena . Prilikom izrade fasaderskih radova upotrijebiti  na gradilištu izveden sustav koji se sastoji iz tvornički proizvedenih proizvoda. Isporučuje se od proizvođača kao potpuni sustav i sadržava minimalno sljedeće sustavu prilagođene komponente:
- mort za lijepljenje i/ili mehaničko pričvršćenje
- toplinsko-izolacijski materijal
- mort za armaturni sloj
- staklenu mrežicu
- završno-dekorativnu žbuku.                                                                                                                      Cijeli sustav mora imati deklariranu klasu gorivosti B,s1 d0                                                                     Prije ugradnje sustava moraju biti izvedeni sljedeći radovi:
■ odvođenje oborinskih voda: postavljene strehe, okapnice, žljebovi itd.
■ unutarnje žbukanje, postavljanje estriha itd., a ugrađeni materijali osušeni prema naputku
proizvođača
■ postavljena vanjska stolarija
■ postavljene sve vanjske instalacije
■ ravnina podloge mora biti u skladu s HRN DIN 18202 ili jednakovrijednom normom
■ fuge moraju biti zapunjene
■ s betonskih površina mora biti uklonjeno sredstvo za odvajanje oplata te sve eventualne masnoće
■ provjeriti valjanost podloge prema određenim standardima.
Napomena: Procjena podloge je odgovornost izvođača radova</t>
  </si>
  <si>
    <t>Nabava materijala, izrada i postava toplinskog fasadnog sustava tipa prema HRN EN 13499  ili jednakovrijednoj norm1, na svim dijelovima pročeljnog zida.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</si>
  <si>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</si>
  <si>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Dobava materijala i ugradnja lijevanog epoxy poda u boji po izboru projektanta</t>
  </si>
  <si>
    <t xml:space="preserve">Izrada i ugradba izravnavajućeg sloja od asfalt betona  50/70 (gornji bitumenizirani nosivi sloj) , a po vrućem postupku debljine 2 - 6 cm. Rad obuhvaća nabavu osnovnih materijala te proizvodnju i ugradnju asfaltne mješavine. 
Rad se mjeri i obračunava u m2 površine stvarno položenog sloja.
</t>
  </si>
  <si>
    <t xml:space="preserve">Izrada i ugradnja asfaltne mješavine  (habajući sloj od asfaltbetona)  50/70 BIT, najmanje debljine 3,5 cm.
Rad obuhvaća nabavu osnovnih materijala te proizvodnju i ugradnju asfaltne mješavine. Rad se obračnunava po m2 površine stvarno položenog sloja.
</t>
  </si>
  <si>
    <t>Nabava materijala, izrada i postava toplinskog fasadnohg sustava prema HRN EN 13499  ili jednakovrijednoj normi, na svim dijelovima pročeljnog zida. Cijeli sustav kalsificiran kao reakcija na požar B, s1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</si>
  <si>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 prema HRN EN 13163 ili jednakovrijednoj 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</si>
  <si>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 xml:space="preserve">Uklanjanje dotrajale žbuke po obodu dvorane, na mjestima gdje se žbuka odvojila od podloge - potrebno je istu "otući" do cigle ili betona, očistiti podlogu, nabaciti "šprie" i grubo ožbukati kao podlogu za izradu fasadnog sustava. </t>
  </si>
  <si>
    <t>Dobava i izrada pregradnih zidova na II katu dvorane od gipskartonskih ploča. Zidovi debljine 12 cm, sa ispunom od mineralne vune. U stavku uključiti impregnaciju i bojanje zidova u dva sloja.</t>
  </si>
  <si>
    <t>Dobava i ugradnja spuštenog stropa uredskog prostora II kata, koji se sastoji od gips ploča na metalnoj potkonstrukciji, parne brane, mineralne vune 10 cm. U stavku uključiti impregnaciju i bojanje stropova u dva sloja.</t>
  </si>
  <si>
    <t xml:space="preserve">Izvedba elastičnog poda višeslojne konstrukcije u sportskoj dvorani.                                Podlogu je potrebno pažljivo pregledati i uočiti eventualna oštećenja i prodor vlage. Ukoliko se na dijelu poda pojavljuje vlaga potrebno je prije polaganja roštilja sanirati hidroizolaciju i podlogu poda.   Na pripremljenu podlogu se postavlja drveni roštilj .
Svi elementi drvenog poda moraju biti prosušeni na 9%+-3 % vlažnosti i zaštićeni  zaštitnim fungicidnim sredstvom.
Konstrukcija poda je sastavljena od slijedećih elemenata:
a) Podlošci veličine 25 x 25 cm od staklenog voala deb. 5 mm položeni na betonsku podlogu u osnom razmaku od 60 cm.
b) podlošci vel. 15x15 x 2,5 cm od jelovine, položeni na podloške od staklenog voala.
c)dvoslojni roštilj od jelovih piljenih (ne blanjanih lamela 2,5 x 12 cm. Lamele prvog sloja dužine 60 cm pribijaju se na podloške  čavlima. Lamele drugog sloja 2,5 x 12 cm, dužine 3,6 - 4,8 m polažu se u sredini raspona prvog sloja i zabijaju čavlima. Nastavci lamela izvode se naizmjenično u svakom drugom redu na polovici raspona međureda. Lamele ova dva sloja moraju biti od jelovine I klase, ravnih godova, bez čvorova, raspuklina i oštećenja strukture i godova.
d) slijepi rijetki (50%) pod od jelovih dužica 2,5 x 12 cm dužine 3,6 - 4,8 m.
sudare dužica izvesti naizmjenično izned drugog sloja roštilja (c) i pribijati čavlima na roštilj. Slijepi sloj izvesti od piljenih jelovih dužica I klase, neblanjanih.
Prije  izvedbe slojeva poda potrebno pažljivo pregledati pod dvorane uz prisustvo nadzornog inženjera i utvrditi da li postoji eventualni prodor vlage. Ako se isto utvrdi, potrebno je isto sanirati prema uputama projektanta. </t>
  </si>
  <si>
    <t>Polaganje parketa na drveni roštilj, brušenje i lakiranje . Parketne daščice, 70 % starih, 30% novih, postavljene na utor i pero. Svaku lamelu treba učvrstiti na slijepi pod tako da međusobna udaljenost čavala odnosno vijka, ne bude veća od 50 cm, kod čega treba paziti da da na istoj dasci jedna lamela bude učvršćena čavlom, a susjedna vijkom.
nakon polaganja plohu očistiti, a površinu strojno obrusiti i izravnati.
Stari parket se mora u potpunosti obrusiti i izravnati. Parket je potrebno završno obrusiti tračnim strojem i papirom broj 120 u smjeru drveta te je takav parket spreman za lakiranje. Sustav lakiranja:
   -  temeljni lak za parket 1 x valjkom ili 2x gleterom
   -  Iscrtavanje linija lak bojom za linije
    - Lakiranje poliuretanskim sjajnim lakom za sportske dvorane 2x valjkom
Sve prema uputama  proizvođača                                                                                      Obračun po m2 izvedenog poda - uračunati sve slojeve prema opisu .</t>
  </si>
  <si>
    <t>Dobava i ugradnja lijevanog epoxy poda u boji po izboru investitora. U stavku uključiti potrebnu pripremu podloge poda.</t>
  </si>
  <si>
    <t>Dobava i montaža trapeznog krovnog izolacijskog panela na postojeću sekundarnu konstrukciju krova,  sastavljen od vanjskog lima debljine 0,5 mm, poliesterska boja debljine 25 my, po normi EN1042 i EN 10147-2000 ili jednakovrijedna norma. 
Izolacijska jezgra negorivi  quad core debljine 100 mm.
Toplinska provodljivost izolacijske jezgre λ = 0,018 W/mK prema EN 13165 ili jednakovrijedna norma koja uključuje faktor starenja materijala.
Na bočnom spoju panel-panel termička brtva, te u spojnom valu panela antikondenzacijska brtva.
Ral boja lima panela po izboru projektanta
Vatrootpornost panela: R30/RE30/REI 30/REW20  prema EN13501-2 ili jednakovrijedna norma.
Reakcija na požar: B s1 d0
- razred reakcije na požar Euroklasa B prema normi EN 13501 ili jednakovrijedna norma
- najviša, s1 klasa obzirom na razvoj dima 
- najviša, d0 klasa obzirom na goruće kapljice/otpale dijelove 
Priložiti garanciju na vatrootpornost, statiku i termičku izolaciju u trajanju od 40 godina.
Obavezna primjena svih propisanih uputa za montažu od strane proizvođača . 
Obračun po m2 ugrađenih panela. 
U stavku uključen sav originalni  spojni i pričvrsni materijal, brtve, kalote i podlošci. U stavku uključeni zabati na novopokrivenom dijelu.</t>
  </si>
  <si>
    <t xml:space="preserve">Dobava i izvedba detalja spoja kosine krova sa zabatom koji se sastoji iz opšava   od čeličnog plastificiranog lima debljine 0.60mm u boji  krovnih panela, te svim potrebnim brtvenim i spojnim materijalom. Sve izvesti prema uputstvima i detaljima proizvođača . Obračun prema stvarno izvedenim količinama.                                </t>
  </si>
  <si>
    <t xml:space="preserve">Dobava, izrada i montaža opšava sljemena na krovu, prema standardnom detalju proizvođača koji se sastoji od opšava koji se izvode iz čeličnog plastificiranog lima debljine 0.60mm u boji po  krovnih panela sa svim spojnim i brtvenim materijalom da bi se postigla potpuna vodonepropusnost i zrakonepropusnost sljemenog spoja po uputama proizvođača . Obračun prema stvarno izvedenim količinama.           </t>
  </si>
  <si>
    <t xml:space="preserve">Dobava, izrada i montaža vertikalnog žlijeba pravokutnog presjeka prema  detalju proizvođača koji se izvodi iz čeličnog plastificiranog lima debljine 0.60mm u boji  fasadnih panela U cijenu uključiti i potrebne nosače žlijeba uključivo sav spojni i brtveni materijal.                   </t>
  </si>
  <si>
    <t xml:space="preserve"> Nabava materijala, izrada i postava toplinskog fasadnog sustava prema HRN EN 13499 ili jednakovrijednoj normi, na svim dijelovima pročeljnog zida.
- ploče ekspandiranog polistirena pročeljni tip d=14,0 cm, postavljene na osnovni rubni Al profil. Ploče se lijepe policemernim mortom i pričvršćene pričvrsnicama sa širokom glavom 6 kom/m2.
- policemerni mort armiran alkalno-postojanom mrežicom od staklenih vlakana, nanosi se u dva sloja, ukupne debljine do 5,0 mm. 
Sve radove izvesti po uputama proizvođača fasadnog sustava, koristeći materijale, alate i način izvođenja po tehnologiji proizvođača slojeva fasade i projekta fizike zgrade.
U cijeni m2 obuhvatiti obradu svih špaleta, rubova, bridova, postave rubnih profila, završetaka, spojeva, prodora i sl.
Sve komponente se moraju ugraditi od istog proizvođača.
izvedba zaštitno dekorativne akrilne žbuke valjane teksture ( zrno 2 mm) u svemu prema uputama proizvođača.
Podlogu prethodno impregnirati i pripremiti prema uputama proizvođača. U&lt;=25 W/m2K</t>
  </si>
  <si>
    <t>Nabava materijala, izrada i postava toplinskog fasadnog sustava 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mozaik kvarcna zrnca granulacije 2 mm.</t>
  </si>
  <si>
    <t xml:space="preserve">Dobava i postava parne brane na bazi polimer-bitumena sa AL slojem tipa (3 kg/m2 , µ=1.000.000) . Membrana se vari otvorenim plamenom na podlogu pripremljenu sa temeljnim bitumenskim premazom  Sloj parne brane potrebno je dići do visine termo izolacije. Obračun po m2 obrađene površine. </t>
  </si>
  <si>
    <t xml:space="preserve">Dobava i ugradnja termoizolacije -  toplinska izolacija na bazi termički obrađenog poliizocijanurata (PIR) proizvedena sa upjenjivanjem sredstva koje nema potencijal ozona (ODP) i ima niski potencijal globalnog zatopljenja (GWP).Termoizolacija je  toplinske provodljivosti  od 0.022 do 0.026 W/m* . 
</t>
  </si>
  <si>
    <t xml:space="preserve">Dobava i postava hidroizolacije iz sintetičke membrane na bazi FPO-a, armirana poliesterskim pletivom i stabilizirane staklenom mrežicom, UV stabilna, debljine d= 1,5 mm. Membrana mora zadovoljavati klasu Bkrov(t1) prema EN 13501-1 ili jednakovrijednoj normi.Membrane se polažu i mehanički fiksiraju za podlogu, nehrđajućim vijcima s podložnom pločicom . Spojevi se obrađuju toplinskim ili kemijskim putem sa širinom vara od min. 3 cm, preklop 12 cm, u skladu s propisanom tehnologijom od strane proizvođača membrane. Vanjski i unutarnji kutovi se trebaju dodatno ojačati sa gotovim elementima  .Obračun po m2 ugrađenog materijala.                </t>
  </si>
  <si>
    <t xml:space="preserve">Dobava i postava vertikalne hidroizolacije na detalju (zid, nadozid, min. visine 30 cm), iz sintetičke membrane na bazi FPO-a (premium kvalitete fleksibilnih poliolefina ), armirana poliesterskim pletivom i stabilizirane staklenom mrežicom, UV stabilna, debljine d= 1,5 mmMembrana se lijepi na podlogu parapetnog zida / svjetlarnika sa kontaktnim ljepilom ili se mehanički pričvršćuje prema uputama proizvođača materijala. Obračun po m2. </t>
  </si>
  <si>
    <t>Dobava i postava nearmirane hidroizolacijske membrane na bazi mekog TPO-a (termoplastičnog poliolefina) za izradu dodatnog ojačanja detalja na već izvedenim membranama.</t>
  </si>
  <si>
    <t xml:space="preserve">Dobava i montaža slivnika na bazi tvrdog FPO-a s pripadajućom zaštitno/kišnom rešetkom, </t>
  </si>
  <si>
    <t xml:space="preserve">Okomiti dvostruki </t>
  </si>
  <si>
    <t xml:space="preserve">Dobava i postava specijalnih profila od galvaniziranog čeličnog lima 0,6mm laminiranog sa slojem FPO membrane 1,1mm, Dodatno brtvljenje trajnoelastičnim kitom na bazi poliuretana , odgovarajućim temeljnim premazom i PE ispunom za fuge. </t>
  </si>
  <si>
    <t xml:space="preserve">holker </t>
  </si>
  <si>
    <t xml:space="preserve">1) Certifikat sukladan Pravilniku o elektromagnetskoj kompatibilnosti (NN 28/2016)
2) Certifikat sukladan Pravilniku o električnoj opremi namijenjenoj za uporabu unutar određenih naponskih granica (NN 43/2016.)
3) Ponuditelj treba priložiti kataloški materijal iz kojega se mogu iščitati tražene tehničke svjetiljke prema troškovniku i to:
 - snaga svjetiljke
 - radna temperatura svjetiljke
 - cosφ
 - IK otpornost na udarce za zaštitno staklo
 - IP zaštita svjetiljke
 - temperatura boje izvora svjetlosti
 - klasa električne zaštite I                                                                                                              4) ENEC certifikat                                                                                 </t>
  </si>
  <si>
    <r>
      <rPr>
        <sz val="11"/>
        <rFont val="Arial"/>
        <family val="2"/>
      </rPr>
      <t xml:space="preserve">Demontaža postojeće drvene stolarije sa pripadajućim klupčicama, odvoz  na deponij. 
Dobava i ugradnja  vanjskih prozora i vrata od od PVC 5 ili više komornih profila u bijeloj boji,okov prvoklasan. Debljina stakla sistema 82 je 52 mm sa koeficijentom toplinske vrijednosti stakla do Ug=0.5. Koeficijent toplinske vrijednosti okvira iznosi od Uf=1.0 W/(m²K) do Uf=1.1 W/(m²K), dok je koeficijent toplinske provodljivosti prozora od Uw=0.82 m²K do Uw=1.0 m²K.
U cijenu uključiti unutarnju PVC prozorsku klupčicu širine 23 cm i vanjsku klupčicu od al plastificiranog lima r.š. 45 cm, obradu špalete s unutarnje strane i bojanje.
Stolarija prema shemi stolarije.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</si>
</sst>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_-* #,##0.00\ [$kn-41A]_-;\-* #,##0.00\ [$kn-41A]_-;_-* &quot;-&quot;??\ [$kn-41A]_-;_-@_-"/>
  </numFmts>
  <fonts count="41" x14ac:knownFonts="1">
    <font>
      <sz val="11"/>
      <color theme="1"/>
      <name val="Calibri"/>
      <family val="2"/>
      <charset val="238"/>
      <scheme val="minor"/>
    </font>
    <font>
      <sz val="8"/>
      <name val="Arial"/>
      <family val="2"/>
      <charset val="238"/>
    </font>
    <font>
      <b/>
      <sz val="8"/>
      <name val="Arial"/>
      <family val="2"/>
      <charset val="238"/>
    </font>
    <font>
      <sz val="8"/>
      <color indexed="8"/>
      <name val="Arial"/>
      <family val="2"/>
      <charset val="238"/>
    </font>
    <font>
      <sz val="10"/>
      <name val="Arial"/>
      <family val="2"/>
      <charset val="238"/>
    </font>
    <font>
      <sz val="9"/>
      <name val="Arial"/>
      <family val="2"/>
      <charset val="238"/>
    </font>
    <font>
      <b/>
      <sz val="8"/>
      <color indexed="8"/>
      <name val="Arial"/>
      <family val="2"/>
      <charset val="238"/>
    </font>
    <font>
      <sz val="8"/>
      <color rgb="FFFF0000"/>
      <name val="Arial"/>
      <family val="2"/>
      <charset val="238"/>
    </font>
    <font>
      <sz val="8"/>
      <name val="Times New Roman"/>
      <family val="1"/>
      <charset val="238"/>
    </font>
    <font>
      <b/>
      <sz val="12"/>
      <name val="Arial"/>
      <family val="2"/>
      <charset val="238"/>
    </font>
    <font>
      <b/>
      <u/>
      <sz val="8"/>
      <name val="Arial"/>
      <family val="2"/>
      <charset val="238"/>
    </font>
    <font>
      <u/>
      <sz val="8"/>
      <name val="Arial"/>
      <family val="2"/>
      <charset val="238"/>
    </font>
    <font>
      <sz val="6"/>
      <name val="Arial"/>
      <family val="2"/>
      <charset val="238"/>
    </font>
    <font>
      <b/>
      <u/>
      <sz val="9"/>
      <color indexed="8"/>
      <name val="Arial"/>
      <family val="2"/>
      <charset val="238"/>
    </font>
    <font>
      <b/>
      <sz val="9"/>
      <name val="Arial"/>
      <family val="2"/>
      <charset val="238"/>
    </font>
    <font>
      <b/>
      <sz val="9"/>
      <color indexed="8"/>
      <name val="Arial"/>
      <family val="2"/>
      <charset val="238"/>
    </font>
    <font>
      <b/>
      <u/>
      <sz val="9"/>
      <name val="Arial"/>
      <family val="2"/>
      <charset val="238"/>
    </font>
    <font>
      <u/>
      <sz val="9"/>
      <name val="Arial"/>
      <family val="2"/>
      <charset val="238"/>
    </font>
    <font>
      <b/>
      <sz val="8"/>
      <color indexed="81"/>
      <name val="Segoe UI"/>
      <family val="2"/>
      <charset val="238"/>
    </font>
    <font>
      <b/>
      <sz val="12"/>
      <name val="Arial"/>
      <family val="2"/>
    </font>
    <font>
      <sz val="12"/>
      <name val="Arial"/>
      <family val="2"/>
    </font>
    <font>
      <sz val="12"/>
      <name val="Arial"/>
      <family val="2"/>
      <charset val="238"/>
    </font>
    <font>
      <sz val="18"/>
      <name val="Arial"/>
      <family val="2"/>
    </font>
    <font>
      <b/>
      <sz val="14"/>
      <name val="Arial"/>
      <family val="2"/>
      <charset val="238"/>
    </font>
    <font>
      <sz val="11"/>
      <name val="Arial"/>
      <family val="2"/>
      <charset val="238"/>
    </font>
    <font>
      <b/>
      <sz val="10"/>
      <name val="Arial"/>
      <family val="2"/>
      <charset val="238"/>
    </font>
    <font>
      <sz val="9"/>
      <name val="Arial"/>
      <family val="2"/>
    </font>
    <font>
      <b/>
      <sz val="14"/>
      <name val="Arial"/>
      <family val="2"/>
    </font>
    <font>
      <sz val="10"/>
      <name val="Arial"/>
      <family val="2"/>
    </font>
    <font>
      <sz val="11"/>
      <name val="Arial"/>
      <family val="2"/>
    </font>
    <font>
      <b/>
      <sz val="11"/>
      <name val="Arial"/>
      <family val="2"/>
    </font>
    <font>
      <sz val="14"/>
      <name val="Arial"/>
      <family val="2"/>
    </font>
    <font>
      <sz val="12"/>
      <name val="Calibri"/>
      <family val="2"/>
      <charset val="238"/>
      <scheme val="minor"/>
    </font>
    <font>
      <sz val="10"/>
      <name val="Arial"/>
      <family val="2"/>
      <charset val="1"/>
    </font>
    <font>
      <sz val="11"/>
      <name val="Arial"/>
      <family val="2"/>
      <charset val="1"/>
    </font>
    <font>
      <b/>
      <sz val="12"/>
      <name val="Calibri"/>
      <family val="2"/>
      <charset val="238"/>
      <scheme val="minor"/>
    </font>
    <font>
      <b/>
      <sz val="26"/>
      <name val="Calibri"/>
      <family val="2"/>
      <charset val="238"/>
      <scheme val="minor"/>
    </font>
    <font>
      <sz val="22"/>
      <name val="Calibri"/>
      <family val="2"/>
      <charset val="238"/>
      <scheme val="minor"/>
    </font>
    <font>
      <sz val="11"/>
      <name val="Calibri"/>
      <family val="2"/>
      <charset val="238"/>
      <scheme val="minor"/>
    </font>
    <font>
      <b/>
      <sz val="14"/>
      <name val="Calibri"/>
      <family val="2"/>
      <charset val="238"/>
      <scheme val="minor"/>
    </font>
    <font>
      <sz val="26"/>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4" fillId="0" borderId="0"/>
  </cellStyleXfs>
  <cellXfs count="540">
    <xf numFmtId="0" fontId="0" fillId="0" borderId="0" xfId="0"/>
    <xf numFmtId="0" fontId="3" fillId="0" borderId="0" xfId="0" applyFont="1" applyAlignment="1">
      <alignment vertical="top"/>
    </xf>
    <xf numFmtId="4" fontId="1" fillId="0" borderId="8"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4" fontId="1" fillId="0" borderId="0" xfId="0" applyNumberFormat="1" applyFont="1" applyFill="1" applyBorder="1" applyAlignment="1">
      <alignment horizontal="center" vertical="top" wrapText="1"/>
    </xf>
    <xf numFmtId="164" fontId="1" fillId="0" borderId="0" xfId="0" applyNumberFormat="1" applyFont="1" applyBorder="1" applyAlignment="1">
      <alignment horizontal="center" vertical="top" wrapText="1"/>
    </xf>
    <xf numFmtId="0" fontId="1" fillId="0" borderId="15" xfId="0" applyFont="1" applyFill="1" applyBorder="1" applyAlignment="1"/>
    <xf numFmtId="0" fontId="5" fillId="2" borderId="15" xfId="0" applyFont="1" applyFill="1" applyBorder="1" applyAlignment="1">
      <alignment vertical="top" wrapText="1"/>
    </xf>
    <xf numFmtId="0" fontId="7" fillId="0" borderId="0" xfId="0" applyFont="1" applyAlignment="1">
      <alignment vertical="top"/>
    </xf>
    <xf numFmtId="0" fontId="1" fillId="0" borderId="0" xfId="0" applyFont="1" applyBorder="1" applyAlignment="1">
      <alignment horizontal="justify" vertical="top" wrapText="1"/>
    </xf>
    <xf numFmtId="0" fontId="1" fillId="0" borderId="20" xfId="0" applyFont="1" applyBorder="1" applyAlignment="1">
      <alignment horizontal="center" vertical="top" wrapText="1"/>
    </xf>
    <xf numFmtId="0" fontId="6" fillId="0" borderId="21" xfId="0" applyFont="1" applyBorder="1" applyAlignment="1">
      <alignment horizontal="justify" vertical="top" wrapText="1"/>
    </xf>
    <xf numFmtId="0" fontId="1" fillId="0" borderId="21" xfId="0" applyFont="1" applyBorder="1" applyAlignment="1">
      <alignment horizontal="center" vertical="top" wrapText="1"/>
    </xf>
    <xf numFmtId="4" fontId="1" fillId="0" borderId="21" xfId="0" applyNumberFormat="1" applyFont="1" applyFill="1" applyBorder="1" applyAlignment="1">
      <alignment horizontal="center" vertical="top" wrapText="1"/>
    </xf>
    <xf numFmtId="164" fontId="2" fillId="0" borderId="22" xfId="0" applyNumberFormat="1" applyFont="1" applyBorder="1" applyAlignment="1">
      <alignment horizontal="center"/>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6" xfId="0" applyFont="1" applyBorder="1" applyAlignment="1">
      <alignment horizontal="center"/>
    </xf>
    <xf numFmtId="4" fontId="1" fillId="0" borderId="26"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0" fontId="1" fillId="0" borderId="21" xfId="0" applyFont="1" applyBorder="1" applyAlignment="1">
      <alignment vertical="justify"/>
    </xf>
    <xf numFmtId="164" fontId="1" fillId="0" borderId="22" xfId="0" applyNumberFormat="1" applyFont="1" applyBorder="1" applyAlignment="1">
      <alignment horizontal="center" vertical="top" wrapText="1"/>
    </xf>
    <xf numFmtId="0" fontId="1" fillId="0" borderId="0" xfId="0" applyFont="1" applyBorder="1" applyAlignment="1">
      <alignment vertical="top" wrapText="1"/>
    </xf>
    <xf numFmtId="164" fontId="3" fillId="0" borderId="0" xfId="0" applyNumberFormat="1" applyFont="1" applyAlignment="1">
      <alignment vertical="top"/>
    </xf>
    <xf numFmtId="0" fontId="1" fillId="0" borderId="0" xfId="0" applyFont="1" applyBorder="1" applyAlignment="1">
      <alignment vertical="justify"/>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3" fillId="0" borderId="2" xfId="0" applyFont="1" applyBorder="1" applyAlignment="1">
      <alignment vertical="top" wrapText="1"/>
    </xf>
    <xf numFmtId="4" fontId="3" fillId="0" borderId="2" xfId="0" applyNumberFormat="1" applyFont="1" applyFill="1" applyBorder="1" applyAlignment="1">
      <alignment vertical="top" wrapText="1"/>
    </xf>
    <xf numFmtId="164" fontId="3" fillId="0" borderId="3" xfId="0" applyNumberFormat="1" applyFont="1" applyBorder="1" applyAlignment="1">
      <alignment horizontal="center" vertical="top" wrapText="1"/>
    </xf>
    <xf numFmtId="0" fontId="3" fillId="0" borderId="0" xfId="0" applyFont="1" applyBorder="1" applyAlignment="1">
      <alignment vertical="top" wrapText="1"/>
    </xf>
    <xf numFmtId="4" fontId="3" fillId="0" borderId="0" xfId="0" applyNumberFormat="1" applyFont="1" applyFill="1" applyBorder="1" applyAlignment="1">
      <alignment vertical="top" wrapText="1"/>
    </xf>
    <xf numFmtId="164" fontId="3" fillId="0" borderId="29" xfId="0" applyNumberFormat="1" applyFont="1" applyBorder="1" applyAlignment="1">
      <alignment horizontal="center" vertical="top" wrapText="1"/>
    </xf>
    <xf numFmtId="10" fontId="3" fillId="0" borderId="0"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0" fontId="1" fillId="0" borderId="5" xfId="0" applyFont="1" applyBorder="1" applyAlignment="1">
      <alignment horizontal="justify" vertical="top" wrapText="1"/>
    </xf>
    <xf numFmtId="0" fontId="1" fillId="0" borderId="5" xfId="0" applyFont="1" applyBorder="1" applyAlignment="1">
      <alignment vertical="top" wrapText="1"/>
    </xf>
    <xf numFmtId="0" fontId="3" fillId="0" borderId="5" xfId="0" applyFont="1" applyBorder="1" applyAlignment="1">
      <alignment vertical="top" wrapText="1"/>
    </xf>
    <xf numFmtId="4" fontId="3" fillId="0" borderId="5" xfId="0" applyNumberFormat="1" applyFont="1" applyFill="1" applyBorder="1" applyAlignment="1">
      <alignment vertical="top" wrapText="1"/>
    </xf>
    <xf numFmtId="164" fontId="3" fillId="0" borderId="6" xfId="0" applyNumberFormat="1" applyFont="1" applyBorder="1" applyAlignment="1">
      <alignment horizontal="center" vertical="top" wrapText="1"/>
    </xf>
    <xf numFmtId="0" fontId="3" fillId="0" borderId="21" xfId="0" applyFont="1" applyBorder="1" applyAlignment="1">
      <alignment wrapText="1"/>
    </xf>
    <xf numFmtId="0" fontId="2" fillId="0" borderId="21" xfId="0" applyFont="1" applyBorder="1" applyAlignment="1">
      <alignment horizontal="justify" vertical="top" wrapText="1"/>
    </xf>
    <xf numFmtId="164" fontId="2" fillId="0" borderId="22" xfId="0" applyNumberFormat="1" applyFont="1" applyBorder="1" applyAlignment="1">
      <alignment horizontal="center" vertical="top" wrapText="1"/>
    </xf>
    <xf numFmtId="0" fontId="1" fillId="0" borderId="0" xfId="0" applyFont="1" applyAlignment="1">
      <alignment horizontal="justify" vertical="top" wrapText="1"/>
    </xf>
    <xf numFmtId="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2" fillId="0" borderId="0" xfId="0" applyFont="1" applyBorder="1" applyAlignment="1">
      <alignment horizontal="justify" vertical="top" wrapText="1"/>
    </xf>
    <xf numFmtId="0" fontId="1" fillId="0" borderId="30" xfId="0" applyFont="1" applyBorder="1" applyAlignment="1">
      <alignment horizontal="center" vertical="top" wrapText="1"/>
    </xf>
    <xf numFmtId="0" fontId="1" fillId="0" borderId="31" xfId="0" applyFont="1" applyBorder="1" applyAlignment="1">
      <alignment horizontal="justify" vertical="top" wrapText="1"/>
    </xf>
    <xf numFmtId="0" fontId="1" fillId="0" borderId="31" xfId="0" applyFont="1" applyBorder="1" applyAlignment="1">
      <alignment horizontal="center" vertical="top" wrapText="1"/>
    </xf>
    <xf numFmtId="4" fontId="1" fillId="0" borderId="31" xfId="0" applyNumberFormat="1" applyFont="1" applyFill="1" applyBorder="1" applyAlignment="1">
      <alignment horizontal="center" vertical="top" wrapText="1"/>
    </xf>
    <xf numFmtId="164" fontId="1" fillId="0" borderId="32" xfId="0" applyNumberFormat="1" applyFont="1" applyBorder="1" applyAlignment="1">
      <alignment horizontal="center" vertical="top" wrapText="1"/>
    </xf>
    <xf numFmtId="0" fontId="1" fillId="0" borderId="33" xfId="0" applyFont="1" applyBorder="1" applyAlignment="1">
      <alignment horizontal="center" vertical="top" wrapText="1"/>
    </xf>
    <xf numFmtId="0" fontId="1" fillId="0" borderId="34" xfId="0" applyFont="1" applyBorder="1" applyAlignment="1">
      <alignment horizontal="justify" vertical="top" wrapText="1"/>
    </xf>
    <xf numFmtId="0" fontId="1" fillId="0" borderId="34" xfId="0" applyFont="1" applyBorder="1" applyAlignment="1">
      <alignment horizontal="center" vertical="top" wrapText="1"/>
    </xf>
    <xf numFmtId="4" fontId="1" fillId="0" borderId="34" xfId="0" applyNumberFormat="1" applyFont="1" applyFill="1" applyBorder="1" applyAlignment="1">
      <alignment horizontal="center" vertical="top" wrapText="1"/>
    </xf>
    <xf numFmtId="164" fontId="1" fillId="0" borderId="35" xfId="0" applyNumberFormat="1" applyFont="1" applyBorder="1" applyAlignment="1">
      <alignment horizontal="center" vertical="top" wrapText="1"/>
    </xf>
    <xf numFmtId="164" fontId="2" fillId="0" borderId="35" xfId="0" applyNumberFormat="1" applyFont="1" applyFill="1" applyBorder="1" applyAlignment="1">
      <alignment horizontal="center" vertical="top" wrapText="1"/>
    </xf>
    <xf numFmtId="0" fontId="1" fillId="0" borderId="36" xfId="0" applyFont="1" applyBorder="1" applyAlignment="1">
      <alignment horizontal="center" vertical="top" wrapText="1"/>
    </xf>
    <xf numFmtId="0" fontId="1" fillId="0" borderId="37" xfId="0" applyFont="1" applyBorder="1" applyAlignment="1">
      <alignment horizontal="justify" vertical="top" wrapText="1"/>
    </xf>
    <xf numFmtId="0" fontId="1" fillId="0" borderId="37" xfId="0" applyFont="1" applyBorder="1" applyAlignment="1">
      <alignment horizontal="center" vertical="top" wrapText="1"/>
    </xf>
    <xf numFmtId="4" fontId="1" fillId="0" borderId="37" xfId="0" applyNumberFormat="1" applyFont="1" applyFill="1" applyBorder="1" applyAlignment="1">
      <alignment horizontal="center" vertical="top" wrapText="1"/>
    </xf>
    <xf numFmtId="164" fontId="2" fillId="0" borderId="38" xfId="0" applyNumberFormat="1" applyFont="1" applyBorder="1" applyAlignment="1">
      <alignment horizontal="center" vertical="top" wrapText="1"/>
    </xf>
    <xf numFmtId="0" fontId="1" fillId="0" borderId="0" xfId="0" applyFont="1" applyAlignment="1">
      <alignment horizontal="center"/>
    </xf>
    <xf numFmtId="0" fontId="1" fillId="0" borderId="0" xfId="0" applyFont="1" applyAlignment="1">
      <alignment vertical="top"/>
    </xf>
    <xf numFmtId="4" fontId="1" fillId="0" borderId="0" xfId="0" applyNumberFormat="1" applyFont="1" applyFill="1" applyAlignment="1">
      <alignment horizontal="center"/>
    </xf>
    <xf numFmtId="164" fontId="1" fillId="0" borderId="0" xfId="0" applyNumberFormat="1" applyFont="1" applyAlignment="1">
      <alignment horizontal="center"/>
    </xf>
    <xf numFmtId="0" fontId="1" fillId="0" borderId="44" xfId="0" applyFont="1" applyFill="1" applyBorder="1" applyAlignment="1"/>
    <xf numFmtId="0" fontId="9" fillId="0" borderId="40" xfId="0" applyFont="1" applyFill="1" applyBorder="1" applyAlignment="1" applyProtection="1">
      <alignment horizontal="center" vertical="center"/>
      <protection locked="0"/>
    </xf>
    <xf numFmtId="0" fontId="1" fillId="0" borderId="0" xfId="0" applyFont="1" applyFill="1" applyAlignment="1"/>
    <xf numFmtId="0" fontId="1" fillId="0" borderId="46" xfId="0" applyFont="1" applyFill="1" applyBorder="1" applyAlignment="1" applyProtection="1">
      <alignment vertical="distributed"/>
      <protection locked="0"/>
    </xf>
    <xf numFmtId="0" fontId="2" fillId="0" borderId="47" xfId="0" applyFont="1" applyFill="1" applyBorder="1" applyAlignment="1" applyProtection="1">
      <alignment horizontal="center" vertical="distributed"/>
      <protection locked="0"/>
    </xf>
    <xf numFmtId="0" fontId="10" fillId="0" borderId="47" xfId="0" applyFont="1" applyFill="1" applyBorder="1" applyAlignment="1" applyProtection="1">
      <alignment vertical="distributed"/>
      <protection locked="0"/>
    </xf>
    <xf numFmtId="0" fontId="2" fillId="0" borderId="47" xfId="0" applyFont="1" applyBorder="1" applyAlignment="1">
      <alignment horizontal="center" vertical="distributed"/>
    </xf>
    <xf numFmtId="0" fontId="2" fillId="0" borderId="47" xfId="0" applyFont="1" applyFill="1" applyBorder="1" applyAlignment="1">
      <alignment horizontal="center" vertical="distributed"/>
    </xf>
    <xf numFmtId="0" fontId="2" fillId="0" borderId="48" xfId="0" applyFont="1" applyFill="1" applyBorder="1" applyAlignment="1" applyProtection="1">
      <alignment horizontal="center" vertical="justify" textRotation="90"/>
    </xf>
    <xf numFmtId="0" fontId="1" fillId="0" borderId="49" xfId="0" applyFont="1" applyFill="1" applyBorder="1" applyAlignment="1" applyProtection="1">
      <alignment vertical="distributed"/>
      <protection locked="0"/>
    </xf>
    <xf numFmtId="0" fontId="11" fillId="0" borderId="50" xfId="0" applyFont="1" applyFill="1" applyBorder="1" applyAlignment="1" applyProtection="1">
      <alignment vertical="distributed"/>
      <protection locked="0"/>
    </xf>
    <xf numFmtId="0" fontId="2" fillId="0" borderId="51" xfId="0" applyFont="1" applyFill="1" applyBorder="1" applyAlignment="1" applyProtection="1">
      <alignment horizontal="center" vertical="distributed"/>
      <protection locked="0"/>
    </xf>
    <xf numFmtId="0" fontId="2" fillId="0" borderId="52" xfId="0" applyFont="1" applyFill="1" applyBorder="1" applyAlignment="1" applyProtection="1">
      <alignment horizontal="center" textRotation="90" wrapText="1"/>
    </xf>
    <xf numFmtId="0" fontId="1" fillId="0" borderId="0" xfId="0" applyFont="1" applyFill="1" applyAlignment="1">
      <alignment vertical="distributed"/>
    </xf>
    <xf numFmtId="0" fontId="1" fillId="0" borderId="53" xfId="0" applyFont="1" applyFill="1" applyBorder="1" applyAlignment="1"/>
    <xf numFmtId="0" fontId="1" fillId="0" borderId="15"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10" fillId="0" borderId="54" xfId="0" applyFont="1" applyFill="1" applyBorder="1" applyAlignment="1" applyProtection="1">
      <alignment horizontal="center" vertical="justify" textRotation="90"/>
    </xf>
    <xf numFmtId="0" fontId="1" fillId="0" borderId="55"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2" fillId="0" borderId="54" xfId="0" applyFont="1" applyFill="1" applyBorder="1" applyAlignment="1" applyProtection="1">
      <alignment horizontal="center" textRotation="90"/>
    </xf>
    <xf numFmtId="0" fontId="1" fillId="0" borderId="55"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57" xfId="0" applyFont="1" applyFill="1" applyBorder="1" applyAlignment="1"/>
    <xf numFmtId="0" fontId="1" fillId="0" borderId="58" xfId="0" applyFont="1" applyFill="1" applyBorder="1" applyAlignment="1"/>
    <xf numFmtId="0" fontId="1" fillId="0" borderId="58" xfId="0" applyFont="1" applyFill="1" applyBorder="1" applyAlignment="1" applyProtection="1">
      <alignment horizontal="center"/>
      <protection locked="0"/>
    </xf>
    <xf numFmtId="0" fontId="12" fillId="0" borderId="58" xfId="0" applyFont="1" applyFill="1" applyBorder="1" applyAlignment="1" applyProtection="1">
      <alignment horizontal="center"/>
    </xf>
    <xf numFmtId="0" fontId="10" fillId="0" borderId="59" xfId="0" applyFont="1" applyFill="1" applyBorder="1" applyAlignment="1" applyProtection="1">
      <alignment horizontal="center" vertical="justify" textRotation="90"/>
    </xf>
    <xf numFmtId="0" fontId="1" fillId="0" borderId="60" xfId="0" applyFont="1" applyFill="1" applyBorder="1" applyAlignment="1"/>
    <xf numFmtId="0" fontId="1" fillId="0" borderId="61" xfId="0" applyFont="1" applyFill="1" applyBorder="1" applyAlignment="1" applyProtection="1">
      <alignment horizontal="center"/>
      <protection locked="0"/>
    </xf>
    <xf numFmtId="0" fontId="12" fillId="0" borderId="61" xfId="0" applyFont="1" applyFill="1" applyBorder="1" applyAlignment="1" applyProtection="1">
      <alignment horizontal="center"/>
    </xf>
    <xf numFmtId="0" fontId="2" fillId="0" borderId="59" xfId="0" applyFont="1" applyFill="1" applyBorder="1" applyAlignment="1" applyProtection="1">
      <alignment horizontal="center" textRotation="90"/>
    </xf>
    <xf numFmtId="0" fontId="1" fillId="3" borderId="49" xfId="0" applyFont="1" applyFill="1" applyBorder="1" applyAlignment="1" applyProtection="1">
      <alignment horizontal="center"/>
      <protection locked="0"/>
    </xf>
    <xf numFmtId="0" fontId="2" fillId="3" borderId="62" xfId="0" applyFont="1" applyFill="1" applyBorder="1" applyAlignment="1" applyProtection="1">
      <alignment horizontal="center"/>
      <protection locked="0"/>
    </xf>
    <xf numFmtId="0" fontId="1" fillId="3" borderId="63" xfId="0" applyFont="1" applyFill="1" applyBorder="1" applyAlignment="1" applyProtection="1">
      <alignment horizontal="center"/>
      <protection locked="0"/>
    </xf>
    <xf numFmtId="0" fontId="10" fillId="3" borderId="52" xfId="0" applyFont="1" applyFill="1" applyBorder="1" applyAlignment="1" applyProtection="1">
      <alignment horizontal="center" vertical="justify" textRotation="90"/>
    </xf>
    <xf numFmtId="0" fontId="1" fillId="3" borderId="64"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52" xfId="0" applyFont="1" applyFill="1" applyBorder="1" applyAlignment="1" applyProtection="1">
      <alignment horizontal="center" textRotation="90"/>
    </xf>
    <xf numFmtId="0" fontId="1" fillId="3" borderId="0" xfId="0" applyFont="1" applyFill="1" applyAlignment="1"/>
    <xf numFmtId="0" fontId="1" fillId="4" borderId="65" xfId="0" applyFont="1" applyFill="1" applyBorder="1" applyAlignment="1" applyProtection="1">
      <alignment horizontal="center"/>
      <protection locked="0"/>
    </xf>
    <xf numFmtId="0" fontId="2" fillId="4" borderId="51" xfId="0" applyFont="1" applyFill="1" applyBorder="1" applyAlignment="1" applyProtection="1">
      <alignment horizontal="center" textRotation="90"/>
      <protection locked="0"/>
    </xf>
    <xf numFmtId="0" fontId="2" fillId="4" borderId="15" xfId="0" applyFont="1" applyFill="1" applyBorder="1" applyAlignment="1" applyProtection="1">
      <alignment horizontal="center"/>
      <protection locked="0"/>
    </xf>
    <xf numFmtId="0" fontId="10" fillId="4" borderId="54" xfId="0" applyFont="1" applyFill="1" applyBorder="1" applyAlignment="1" applyProtection="1">
      <alignment horizontal="center" vertical="justify" textRotation="90"/>
    </xf>
    <xf numFmtId="0" fontId="2" fillId="4" borderId="55" xfId="0" applyFont="1" applyFill="1" applyBorder="1" applyAlignment="1" applyProtection="1">
      <alignment horizontal="center"/>
      <protection locked="0"/>
    </xf>
    <xf numFmtId="9" fontId="2" fillId="4" borderId="15" xfId="0" applyNumberFormat="1" applyFont="1" applyFill="1" applyBorder="1" applyAlignment="1" applyProtection="1">
      <alignment horizontal="center"/>
      <protection locked="0"/>
    </xf>
    <xf numFmtId="0" fontId="2" fillId="4" borderId="54" xfId="0" applyFont="1" applyFill="1" applyBorder="1" applyAlignment="1" applyProtection="1">
      <alignment horizontal="center" textRotation="90"/>
    </xf>
    <xf numFmtId="0" fontId="2" fillId="4" borderId="0" xfId="0" applyFont="1" applyFill="1" applyAlignment="1"/>
    <xf numFmtId="0" fontId="1" fillId="4" borderId="66" xfId="0" applyFont="1" applyFill="1" applyBorder="1" applyAlignment="1" applyProtection="1">
      <alignment horizontal="center"/>
      <protection locked="0"/>
    </xf>
    <xf numFmtId="0" fontId="2" fillId="4" borderId="67" xfId="0" applyFont="1" applyFill="1" applyBorder="1" applyAlignment="1" applyProtection="1">
      <alignment horizontal="center" textRotation="90"/>
      <protection locked="0"/>
    </xf>
    <xf numFmtId="0" fontId="2" fillId="4" borderId="68" xfId="0" applyFont="1" applyFill="1" applyBorder="1" applyAlignment="1" applyProtection="1">
      <alignment horizontal="center"/>
      <protection locked="0"/>
    </xf>
    <xf numFmtId="0" fontId="10" fillId="4" borderId="69" xfId="0" applyFont="1" applyFill="1" applyBorder="1" applyAlignment="1" applyProtection="1">
      <alignment horizontal="center" vertical="justify" textRotation="90"/>
    </xf>
    <xf numFmtId="0" fontId="2" fillId="4" borderId="70" xfId="0" applyFont="1" applyFill="1" applyBorder="1" applyAlignment="1" applyProtection="1">
      <alignment horizontal="center"/>
      <protection locked="0"/>
    </xf>
    <xf numFmtId="3" fontId="2" fillId="4" borderId="68" xfId="0" applyNumberFormat="1" applyFont="1" applyFill="1" applyBorder="1" applyAlignment="1" applyProtection="1">
      <alignment horizontal="center"/>
      <protection locked="0"/>
    </xf>
    <xf numFmtId="0" fontId="2" fillId="4" borderId="69" xfId="0" applyFont="1" applyFill="1" applyBorder="1" applyAlignment="1" applyProtection="1">
      <alignment horizontal="center" textRotation="90"/>
    </xf>
    <xf numFmtId="0" fontId="1" fillId="0" borderId="46" xfId="0" quotePrefix="1" applyFont="1" applyFill="1" applyBorder="1" applyAlignment="1" applyProtection="1">
      <alignment horizontal="center"/>
      <protection locked="0"/>
    </xf>
    <xf numFmtId="0" fontId="1" fillId="0" borderId="47" xfId="0" quotePrefix="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0" fontId="1" fillId="0" borderId="47" xfId="0" applyFont="1" applyFill="1" applyBorder="1" applyAlignment="1" applyProtection="1">
      <alignment horizontal="center"/>
      <protection locked="0"/>
    </xf>
    <xf numFmtId="1" fontId="1" fillId="0" borderId="47" xfId="0" applyNumberFormat="1" applyFont="1" applyFill="1" applyBorder="1" applyAlignment="1" applyProtection="1">
      <alignment horizontal="center"/>
      <protection locked="0"/>
    </xf>
    <xf numFmtId="0" fontId="13" fillId="0" borderId="71" xfId="0" applyFont="1" applyFill="1" applyBorder="1" applyAlignment="1" applyProtection="1">
      <alignment horizontal="center"/>
    </xf>
    <xf numFmtId="0" fontId="1" fillId="0" borderId="46" xfId="0" quotePrefix="1" applyNumberFormat="1"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0" fontId="2" fillId="0" borderId="71" xfId="0" applyFont="1" applyFill="1" applyBorder="1" applyAlignment="1" applyProtection="1">
      <alignment horizontal="center"/>
      <protection locked="0"/>
    </xf>
    <xf numFmtId="0" fontId="1" fillId="0" borderId="0" xfId="0" applyFont="1" applyFill="1" applyAlignment="1" applyProtection="1">
      <protection locked="0"/>
    </xf>
    <xf numFmtId="0" fontId="2" fillId="0" borderId="54" xfId="0"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0" fontId="5" fillId="0" borderId="15" xfId="0" applyFont="1" applyFill="1" applyBorder="1" applyAlignment="1" applyProtection="1">
      <alignment horizontal="center" vertical="justify"/>
      <protection locked="0"/>
    </xf>
    <xf numFmtId="0" fontId="5" fillId="0" borderId="1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58" xfId="0" applyFont="1" applyFill="1" applyBorder="1" applyAlignment="1">
      <alignment horizontal="center" vertical="center"/>
    </xf>
    <xf numFmtId="1" fontId="1" fillId="0" borderId="58" xfId="0" applyNumberFormat="1" applyFont="1" applyFill="1" applyBorder="1" applyAlignment="1" applyProtection="1">
      <alignment horizontal="center"/>
      <protection locked="0"/>
    </xf>
    <xf numFmtId="0" fontId="5" fillId="0" borderId="58" xfId="0" applyFont="1" applyFill="1" applyBorder="1" applyAlignment="1">
      <alignment horizontal="center"/>
    </xf>
    <xf numFmtId="0" fontId="1" fillId="0" borderId="58" xfId="0" quotePrefix="1" applyFont="1" applyFill="1" applyBorder="1" applyAlignment="1" applyProtection="1">
      <alignment horizontal="center"/>
      <protection locked="0"/>
    </xf>
    <xf numFmtId="0" fontId="5" fillId="0" borderId="72" xfId="0" applyFont="1" applyFill="1" applyBorder="1" applyAlignment="1">
      <alignment horizontal="center" vertical="center"/>
    </xf>
    <xf numFmtId="0" fontId="1" fillId="0" borderId="60"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4" fillId="0" borderId="68" xfId="0" applyFont="1" applyFill="1" applyBorder="1" applyAlignment="1">
      <alignment horizontal="center"/>
    </xf>
    <xf numFmtId="0" fontId="15" fillId="0" borderId="68" xfId="0" applyFont="1" applyFill="1" applyBorder="1" applyAlignment="1">
      <alignment horizontal="center"/>
    </xf>
    <xf numFmtId="0" fontId="15" fillId="0" borderId="69" xfId="0" applyFont="1" applyFill="1" applyBorder="1" applyAlignment="1" applyProtection="1">
      <alignment horizontal="center"/>
    </xf>
    <xf numFmtId="0" fontId="1" fillId="0" borderId="66" xfId="0" applyFont="1" applyFill="1" applyBorder="1" applyAlignment="1" applyProtection="1">
      <alignment horizontal="center"/>
      <protection locked="0"/>
    </xf>
    <xf numFmtId="0" fontId="14" fillId="0" borderId="37" xfId="0" applyFont="1" applyFill="1" applyBorder="1" applyAlignment="1" applyProtection="1">
      <alignment horizontal="center"/>
    </xf>
    <xf numFmtId="0" fontId="15" fillId="0" borderId="69" xfId="0" applyFont="1" applyFill="1" applyBorder="1" applyAlignment="1">
      <alignment horizontal="center"/>
    </xf>
    <xf numFmtId="0" fontId="1" fillId="0" borderId="73" xfId="0" applyFont="1" applyFill="1" applyBorder="1" applyAlignment="1"/>
    <xf numFmtId="0" fontId="2" fillId="0" borderId="73" xfId="0" applyFont="1" applyFill="1" applyBorder="1" applyAlignment="1">
      <alignment horizontal="right"/>
    </xf>
    <xf numFmtId="0" fontId="1" fillId="0" borderId="47" xfId="0" applyFont="1" applyFill="1" applyBorder="1" applyAlignment="1">
      <alignment horizontal="center"/>
    </xf>
    <xf numFmtId="0" fontId="16" fillId="0" borderId="74" xfId="0" applyFont="1" applyFill="1" applyBorder="1" applyAlignment="1" applyProtection="1">
      <alignment horizontal="center"/>
    </xf>
    <xf numFmtId="0" fontId="17" fillId="0" borderId="63" xfId="0" applyFont="1" applyFill="1" applyBorder="1" applyAlignment="1" applyProtection="1">
      <alignment horizontal="center"/>
    </xf>
    <xf numFmtId="0" fontId="2" fillId="0" borderId="75" xfId="0" applyFont="1" applyFill="1" applyBorder="1" applyAlignment="1" applyProtection="1">
      <alignment horizontal="center"/>
    </xf>
    <xf numFmtId="0" fontId="1" fillId="0" borderId="0" xfId="0" applyFont="1" applyFill="1" applyAlignment="1">
      <alignment horizontal="center"/>
    </xf>
    <xf numFmtId="0" fontId="1" fillId="0" borderId="0" xfId="0" applyFont="1" applyFill="1" applyAlignment="1" applyProtection="1">
      <alignment horizontal="center"/>
    </xf>
    <xf numFmtId="4" fontId="1" fillId="0" borderId="0" xfId="0" applyNumberFormat="1" applyFont="1" applyFill="1" applyBorder="1" applyAlignment="1">
      <alignment horizontal="center" vertical="top" wrapText="1"/>
    </xf>
    <xf numFmtId="0" fontId="1" fillId="0" borderId="21" xfId="0" applyFont="1" applyBorder="1" applyAlignment="1">
      <alignment vertical="justify" wrapText="1"/>
    </xf>
    <xf numFmtId="0" fontId="1" fillId="0" borderId="21" xfId="0" applyFont="1" applyBorder="1" applyAlignment="1">
      <alignment horizontal="left" vertical="top" wrapText="1"/>
    </xf>
    <xf numFmtId="2" fontId="19" fillId="0" borderId="50" xfId="0" applyNumberFormat="1" applyFont="1" applyBorder="1"/>
    <xf numFmtId="2" fontId="19" fillId="0" borderId="55" xfId="0" applyNumberFormat="1" applyFont="1" applyBorder="1"/>
    <xf numFmtId="2" fontId="19" fillId="0" borderId="61" xfId="0" applyNumberFormat="1" applyFont="1" applyBorder="1"/>
    <xf numFmtId="0" fontId="21" fillId="0" borderId="61" xfId="0" applyFont="1" applyBorder="1"/>
    <xf numFmtId="0" fontId="21" fillId="0" borderId="15" xfId="0" applyFont="1" applyBorder="1" applyAlignment="1">
      <alignment horizontal="center" vertical="center"/>
    </xf>
    <xf numFmtId="0" fontId="21" fillId="0" borderId="77" xfId="0" applyFont="1" applyBorder="1"/>
    <xf numFmtId="0" fontId="21" fillId="0" borderId="55" xfId="0" applyFont="1" applyBorder="1"/>
    <xf numFmtId="0" fontId="20" fillId="0" borderId="0" xfId="0" applyFont="1" applyAlignment="1"/>
    <xf numFmtId="0" fontId="23" fillId="0" borderId="55" xfId="0" applyFont="1" applyBorder="1"/>
    <xf numFmtId="0" fontId="4" fillId="0" borderId="0" xfId="0" applyFont="1"/>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2" fontId="20" fillId="0" borderId="50" xfId="0" applyNumberFormat="1" applyFont="1" applyBorder="1" applyAlignment="1">
      <alignment horizontal="right"/>
    </xf>
    <xf numFmtId="2" fontId="20" fillId="0" borderId="76" xfId="0" applyNumberFormat="1" applyFont="1" applyBorder="1" applyAlignment="1">
      <alignment horizontal="right"/>
    </xf>
    <xf numFmtId="0" fontId="20" fillId="0" borderId="73" xfId="0" applyFont="1" applyBorder="1" applyAlignment="1">
      <alignment horizontal="center"/>
    </xf>
    <xf numFmtId="0" fontId="24" fillId="0" borderId="76" xfId="0" applyFont="1" applyBorder="1" applyAlignment="1">
      <alignment horizontal="left" vertical="center" wrapText="1"/>
    </xf>
    <xf numFmtId="0" fontId="20" fillId="0" borderId="73" xfId="0" applyFont="1" applyBorder="1" applyAlignment="1">
      <alignment horizontal="center" vertical="center"/>
    </xf>
    <xf numFmtId="0" fontId="20" fillId="0" borderId="0" xfId="0" applyFont="1"/>
    <xf numFmtId="0" fontId="25" fillId="0" borderId="0" xfId="0" applyFont="1" applyBorder="1" applyAlignment="1">
      <alignment horizontal="right" wrapText="1" shrinkToFit="1"/>
    </xf>
    <xf numFmtId="0" fontId="14" fillId="0" borderId="0" xfId="0" applyFont="1" applyBorder="1" applyAlignment="1">
      <alignment horizontal="right" wrapText="1" shrinkToFit="1"/>
    </xf>
    <xf numFmtId="0" fontId="26" fillId="0" borderId="0" xfId="0" applyFont="1" applyBorder="1" applyAlignment="1">
      <alignment horizontal="left"/>
    </xf>
    <xf numFmtId="0" fontId="20" fillId="2" borderId="0" xfId="0" applyFont="1" applyFill="1"/>
    <xf numFmtId="2" fontId="20" fillId="2" borderId="15" xfId="0" applyNumberFormat="1" applyFont="1" applyFill="1" applyBorder="1" applyProtection="1"/>
    <xf numFmtId="0" fontId="20" fillId="2" borderId="15" xfId="0" applyFont="1" applyFill="1" applyBorder="1" applyAlignment="1" applyProtection="1">
      <alignment horizontal="center"/>
    </xf>
    <xf numFmtId="0" fontId="20" fillId="2" borderId="15" xfId="0" applyFont="1" applyFill="1" applyBorder="1" applyAlignment="1">
      <alignment horizontal="justify" vertical="center"/>
    </xf>
    <xf numFmtId="0" fontId="20" fillId="2" borderId="15" xfId="0" applyFont="1" applyFill="1" applyBorder="1" applyAlignment="1" applyProtection="1">
      <alignment horizontal="center" vertical="center"/>
    </xf>
    <xf numFmtId="2" fontId="20" fillId="0" borderId="15" xfId="0" applyNumberFormat="1" applyFont="1" applyBorder="1" applyProtection="1"/>
    <xf numFmtId="0" fontId="20" fillId="0" borderId="15" xfId="0" applyFont="1" applyBorder="1" applyAlignment="1" applyProtection="1">
      <alignment horizontal="center"/>
    </xf>
    <xf numFmtId="0" fontId="20" fillId="0" borderId="15" xfId="0" applyFont="1" applyBorder="1" applyAlignment="1">
      <alignment horizontal="justify" vertical="center"/>
    </xf>
    <xf numFmtId="0" fontId="20" fillId="0" borderId="15" xfId="0" applyFont="1" applyBorder="1" applyAlignment="1" applyProtection="1">
      <alignment horizontal="center" vertical="center"/>
    </xf>
    <xf numFmtId="0" fontId="21" fillId="0" borderId="0" xfId="0" applyFont="1"/>
    <xf numFmtId="2" fontId="21" fillId="0" borderId="15" xfId="0" applyNumberFormat="1" applyFont="1" applyBorder="1" applyProtection="1"/>
    <xf numFmtId="0" fontId="21" fillId="0" borderId="15" xfId="0" applyFont="1" applyBorder="1" applyAlignment="1" applyProtection="1">
      <alignment horizontal="center"/>
    </xf>
    <xf numFmtId="0" fontId="21" fillId="0" borderId="15" xfId="0" applyFont="1" applyBorder="1" applyAlignment="1" applyProtection="1">
      <alignment horizontal="justify" vertical="center"/>
    </xf>
    <xf numFmtId="0" fontId="21" fillId="0" borderId="15" xfId="0" applyFont="1" applyBorder="1" applyAlignment="1" applyProtection="1">
      <alignment horizontal="center" vertical="center"/>
    </xf>
    <xf numFmtId="2" fontId="21" fillId="2" borderId="15" xfId="0" applyNumberFormat="1" applyFont="1" applyFill="1" applyBorder="1" applyProtection="1"/>
    <xf numFmtId="0" fontId="21" fillId="2" borderId="15" xfId="0" applyFont="1" applyFill="1" applyBorder="1" applyAlignment="1" applyProtection="1">
      <alignment horizontal="center"/>
    </xf>
    <xf numFmtId="0" fontId="21" fillId="2" borderId="15" xfId="0" applyFont="1" applyFill="1" applyBorder="1" applyAlignment="1" applyProtection="1">
      <alignment horizontal="justify" vertical="center"/>
    </xf>
    <xf numFmtId="0" fontId="21" fillId="2" borderId="15" xfId="0" applyFont="1" applyFill="1" applyBorder="1" applyAlignment="1" applyProtection="1">
      <alignment horizontal="center" vertical="center"/>
    </xf>
    <xf numFmtId="0" fontId="20" fillId="2" borderId="15" xfId="0" applyFont="1" applyFill="1" applyBorder="1" applyAlignment="1">
      <alignment horizontal="justify" vertical="center" wrapText="1"/>
    </xf>
    <xf numFmtId="0" fontId="20" fillId="0" borderId="15" xfId="0" applyFont="1" applyBorder="1" applyAlignment="1" applyProtection="1">
      <alignment horizontal="justify" vertical="center"/>
    </xf>
    <xf numFmtId="2" fontId="21" fillId="0" borderId="15" xfId="0" applyNumberFormat="1" applyFont="1" applyBorder="1"/>
    <xf numFmtId="0" fontId="21" fillId="0" borderId="15" xfId="0" applyFont="1" applyBorder="1" applyAlignment="1">
      <alignment horizontal="center"/>
    </xf>
    <xf numFmtId="0" fontId="21" fillId="0" borderId="15" xfId="0" applyFont="1" applyBorder="1" applyAlignment="1">
      <alignment horizontal="justify" vertical="center"/>
    </xf>
    <xf numFmtId="0" fontId="21" fillId="0" borderId="15" xfId="0" applyFont="1" applyBorder="1" applyAlignment="1">
      <alignment horizontal="justify" vertical="center" wrapText="1"/>
    </xf>
    <xf numFmtId="2" fontId="20" fillId="0" borderId="15" xfId="0" applyNumberFormat="1" applyFont="1" applyBorder="1"/>
    <xf numFmtId="0" fontId="21" fillId="0" borderId="15"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47" xfId="0" applyFont="1" applyBorder="1"/>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15" xfId="0" applyFont="1" applyBorder="1" applyAlignment="1">
      <alignment horizontal="left" vertical="justify" wrapText="1"/>
    </xf>
    <xf numFmtId="0" fontId="20" fillId="0" borderId="15" xfId="0" applyFont="1" applyBorder="1" applyAlignment="1">
      <alignment horizontal="left" wrapText="1"/>
    </xf>
    <xf numFmtId="2" fontId="20" fillId="0" borderId="58" xfId="0" applyNumberFormat="1" applyFont="1" applyBorder="1"/>
    <xf numFmtId="0" fontId="21" fillId="0" borderId="58" xfId="0" applyFont="1" applyBorder="1" applyAlignment="1">
      <alignment horizontal="left" vertical="justify" wrapText="1"/>
    </xf>
    <xf numFmtId="0" fontId="21" fillId="0" borderId="15" xfId="0" applyFont="1" applyBorder="1" applyAlignment="1">
      <alignment horizontal="left" wrapText="1"/>
    </xf>
    <xf numFmtId="0" fontId="20" fillId="0" borderId="15" xfId="0" applyFont="1" applyBorder="1" applyAlignment="1"/>
    <xf numFmtId="0" fontId="19" fillId="0" borderId="61" xfId="0" applyFont="1" applyBorder="1" applyAlignment="1">
      <alignment horizontal="center" vertical="center"/>
    </xf>
    <xf numFmtId="0" fontId="23" fillId="0" borderId="61" xfId="0" applyFont="1" applyBorder="1"/>
    <xf numFmtId="2" fontId="23" fillId="0" borderId="72" xfId="0" applyNumberFormat="1" applyFont="1" applyBorder="1" applyAlignment="1">
      <alignment horizontal="right"/>
    </xf>
    <xf numFmtId="2" fontId="23" fillId="0" borderId="79" xfId="0" applyNumberFormat="1" applyFont="1" applyBorder="1" applyAlignment="1">
      <alignment horizontal="right"/>
    </xf>
    <xf numFmtId="0" fontId="23" fillId="0" borderId="72" xfId="0" applyFont="1" applyBorder="1" applyAlignment="1">
      <alignment horizontal="right" vertical="center"/>
    </xf>
    <xf numFmtId="0" fontId="23" fillId="0" borderId="79" xfId="0" applyFont="1" applyBorder="1" applyAlignment="1">
      <alignment horizontal="right" vertical="center"/>
    </xf>
    <xf numFmtId="2" fontId="21" fillId="0" borderId="15" xfId="0" applyNumberFormat="1" applyFont="1" applyBorder="1" applyAlignment="1"/>
    <xf numFmtId="2" fontId="27" fillId="0" borderId="72" xfId="0" applyNumberFormat="1" applyFont="1" applyBorder="1" applyAlignment="1">
      <alignment horizontal="right"/>
    </xf>
    <xf numFmtId="2" fontId="27" fillId="0" borderId="79" xfId="0" applyNumberFormat="1" applyFont="1" applyBorder="1" applyAlignment="1">
      <alignment horizontal="right"/>
    </xf>
    <xf numFmtId="0" fontId="27" fillId="0" borderId="79" xfId="0" applyFont="1" applyBorder="1" applyAlignment="1">
      <alignment horizontal="right" vertical="center"/>
    </xf>
    <xf numFmtId="0" fontId="27" fillId="0" borderId="58" xfId="0" applyFont="1" applyBorder="1" applyAlignment="1">
      <alignment horizontal="right" vertical="center"/>
    </xf>
    <xf numFmtId="2" fontId="20" fillId="0" borderId="55" xfId="0" applyNumberFormat="1" applyFont="1" applyBorder="1"/>
    <xf numFmtId="2" fontId="20" fillId="0" borderId="34" xfId="0" applyNumberFormat="1" applyFont="1" applyBorder="1"/>
    <xf numFmtId="0" fontId="20" fillId="0" borderId="34" xfId="0" applyFont="1" applyBorder="1" applyAlignment="1">
      <alignment horizontal="center"/>
    </xf>
    <xf numFmtId="0" fontId="20" fillId="0" borderId="56" xfId="0" applyFont="1" applyBorder="1" applyAlignment="1">
      <alignment horizontal="justify" vertical="center" wrapText="1"/>
    </xf>
    <xf numFmtId="0" fontId="28" fillId="0" borderId="15" xfId="0" applyFont="1" applyBorder="1" applyAlignment="1">
      <alignment horizontal="justify" vertical="center" wrapText="1"/>
    </xf>
    <xf numFmtId="0" fontId="19" fillId="0" borderId="15" xfId="0" applyFont="1" applyBorder="1" applyAlignment="1">
      <alignment vertical="center"/>
    </xf>
    <xf numFmtId="2" fontId="27" fillId="0" borderId="55" xfId="0" applyNumberFormat="1" applyFont="1" applyBorder="1" applyAlignment="1"/>
    <xf numFmtId="2" fontId="27" fillId="0" borderId="0" xfId="0" applyNumberFormat="1" applyFont="1" applyBorder="1" applyAlignment="1">
      <alignment horizontal="right"/>
    </xf>
    <xf numFmtId="0" fontId="27" fillId="0" borderId="0" xfId="0" applyFont="1" applyBorder="1" applyAlignment="1">
      <alignment horizontal="right"/>
    </xf>
    <xf numFmtId="0" fontId="9" fillId="0" borderId="0" xfId="0" applyFont="1"/>
    <xf numFmtId="0" fontId="29" fillId="0" borderId="0" xfId="0" applyFont="1"/>
    <xf numFmtId="0" fontId="29" fillId="0" borderId="0" xfId="0" applyFont="1" applyProtection="1"/>
    <xf numFmtId="2" fontId="29" fillId="0" borderId="15" xfId="0" applyNumberFormat="1" applyFont="1" applyBorder="1" applyProtection="1"/>
    <xf numFmtId="0" fontId="29" fillId="0" borderId="15" xfId="0" applyFont="1" applyBorder="1" applyAlignment="1" applyProtection="1">
      <alignment horizontal="center"/>
    </xf>
    <xf numFmtId="0" fontId="29" fillId="0" borderId="15" xfId="0" applyFont="1" applyBorder="1" applyAlignment="1" applyProtection="1">
      <alignment horizontal="justify" vertical="center"/>
    </xf>
    <xf numFmtId="0" fontId="29" fillId="0" borderId="15" xfId="0" applyFont="1" applyBorder="1" applyAlignment="1" applyProtection="1">
      <alignment horizontal="center" vertical="center"/>
    </xf>
    <xf numFmtId="2" fontId="29" fillId="0" borderId="15" xfId="0" applyNumberFormat="1" applyFont="1" applyBorder="1"/>
    <xf numFmtId="0" fontId="29" fillId="0" borderId="15" xfId="0" applyFont="1" applyBorder="1" applyAlignment="1">
      <alignment horizont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30" fillId="0" borderId="0" xfId="0" applyFont="1"/>
    <xf numFmtId="0" fontId="30" fillId="0" borderId="0" xfId="0" applyFont="1" applyProtection="1"/>
    <xf numFmtId="2" fontId="30" fillId="0" borderId="15" xfId="0" applyNumberFormat="1" applyFont="1" applyBorder="1" applyProtection="1"/>
    <xf numFmtId="0" fontId="30" fillId="0" borderId="15" xfId="0" applyFont="1" applyBorder="1" applyAlignment="1" applyProtection="1">
      <alignment horizontal="center"/>
    </xf>
    <xf numFmtId="0" fontId="30" fillId="0" borderId="15" xfId="0" applyFont="1" applyBorder="1" applyAlignment="1" applyProtection="1">
      <alignment horizontal="justify" vertical="center"/>
    </xf>
    <xf numFmtId="0" fontId="30" fillId="0" borderId="15" xfId="0" applyFont="1" applyBorder="1" applyAlignment="1" applyProtection="1">
      <alignment horizontal="center" vertical="center"/>
    </xf>
    <xf numFmtId="0" fontId="20" fillId="0" borderId="56" xfId="0" applyFont="1" applyBorder="1" applyAlignment="1">
      <alignment horizontal="justify" vertical="center"/>
    </xf>
    <xf numFmtId="0" fontId="0" fillId="0" borderId="0" xfId="0" applyAlignment="1">
      <alignment horizontal="left"/>
    </xf>
    <xf numFmtId="2" fontId="19" fillId="0" borderId="50" xfId="0" applyNumberFormat="1" applyFont="1" applyBorder="1" applyAlignment="1">
      <alignment horizontal="right"/>
    </xf>
    <xf numFmtId="0" fontId="20" fillId="0" borderId="15" xfId="0" applyFont="1" applyBorder="1" applyAlignment="1">
      <alignment horizontal="right" vertical="center"/>
    </xf>
    <xf numFmtId="2" fontId="19" fillId="0" borderId="55" xfId="0" applyNumberFormat="1" applyFont="1" applyBorder="1" applyAlignment="1">
      <alignment horizontal="right"/>
    </xf>
    <xf numFmtId="2" fontId="19" fillId="0" borderId="61" xfId="0" applyNumberFormat="1" applyFont="1" applyBorder="1" applyAlignment="1">
      <alignment horizontal="right"/>
    </xf>
    <xf numFmtId="0" fontId="19" fillId="0" borderId="55" xfId="0" applyFont="1" applyBorder="1" applyAlignment="1">
      <alignment horizontal="right" vertical="center"/>
    </xf>
    <xf numFmtId="0" fontId="19" fillId="0" borderId="15" xfId="0" applyFont="1" applyBorder="1" applyAlignment="1">
      <alignment horizontal="right" vertical="center"/>
    </xf>
    <xf numFmtId="0" fontId="21" fillId="0" borderId="61" xfId="0" applyFont="1" applyBorder="1" applyAlignment="1">
      <alignment horizontal="right"/>
    </xf>
    <xf numFmtId="0" fontId="21" fillId="0" borderId="15" xfId="0" applyFont="1" applyBorder="1" applyAlignment="1">
      <alignment horizontal="right" vertical="center"/>
    </xf>
    <xf numFmtId="0" fontId="20" fillId="0" borderId="15"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5" xfId="0" applyFont="1" applyFill="1" applyBorder="1" applyAlignment="1">
      <alignment horizontal="center"/>
    </xf>
    <xf numFmtId="2" fontId="20" fillId="0" borderId="15" xfId="0" applyNumberFormat="1" applyFont="1" applyFill="1" applyBorder="1"/>
    <xf numFmtId="0" fontId="32" fillId="0" borderId="0" xfId="0" applyFont="1"/>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1" fillId="0" borderId="23"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4" fontId="1" fillId="0" borderId="5"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0" xfId="0" applyNumberFormat="1" applyFont="1" applyAlignment="1">
      <alignment horizontal="center" vertical="top" wrapText="1"/>
    </xf>
    <xf numFmtId="0" fontId="1" fillId="0" borderId="11" xfId="0" applyFont="1" applyBorder="1" applyAlignment="1">
      <alignment vertical="center"/>
    </xf>
    <xf numFmtId="0" fontId="1" fillId="0" borderId="12" xfId="1" applyFont="1" applyBorder="1" applyAlignment="1">
      <alignment horizontal="left" vertical="center" wrapText="1"/>
    </xf>
    <xf numFmtId="0" fontId="1" fillId="0" borderId="12" xfId="0" applyFont="1" applyBorder="1"/>
    <xf numFmtId="165" fontId="1" fillId="0" borderId="12" xfId="0" applyNumberFormat="1" applyFont="1" applyBorder="1"/>
    <xf numFmtId="165" fontId="1" fillId="0" borderId="13" xfId="0" applyNumberFormat="1" applyFont="1" applyBorder="1"/>
    <xf numFmtId="0" fontId="1" fillId="0" borderId="14" xfId="0" applyFont="1" applyBorder="1" applyAlignment="1">
      <alignment vertical="center"/>
    </xf>
    <xf numFmtId="0" fontId="1" fillId="0" borderId="15" xfId="1" applyFont="1" applyBorder="1" applyAlignment="1">
      <alignment horizontal="left" vertical="center" wrapText="1"/>
    </xf>
    <xf numFmtId="0" fontId="1" fillId="0" borderId="15" xfId="0" applyFont="1" applyBorder="1"/>
    <xf numFmtId="165" fontId="1" fillId="0" borderId="15" xfId="0" applyNumberFormat="1" applyFont="1" applyBorder="1"/>
    <xf numFmtId="165" fontId="1" fillId="0" borderId="16" xfId="0" applyNumberFormat="1" applyFont="1" applyBorder="1"/>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2" fontId="1" fillId="0" borderId="15" xfId="0" applyNumberFormat="1" applyFont="1" applyBorder="1"/>
    <xf numFmtId="0" fontId="1" fillId="2" borderId="15" xfId="0" applyFont="1" applyFill="1" applyBorder="1"/>
    <xf numFmtId="165" fontId="1" fillId="2" borderId="16" xfId="0" applyNumberFormat="1" applyFont="1" applyFill="1" applyBorder="1"/>
    <xf numFmtId="0" fontId="1" fillId="0" borderId="17" xfId="0" applyFont="1" applyBorder="1" applyAlignment="1">
      <alignment vertical="center"/>
    </xf>
    <xf numFmtId="0" fontId="1" fillId="0" borderId="18" xfId="1" applyFont="1" applyBorder="1" applyAlignment="1">
      <alignment horizontal="left" vertical="center" wrapText="1"/>
    </xf>
    <xf numFmtId="0" fontId="1" fillId="2" borderId="18" xfId="0" applyFont="1" applyFill="1" applyBorder="1"/>
    <xf numFmtId="165" fontId="1" fillId="0" borderId="18" xfId="0" applyNumberFormat="1" applyFont="1" applyBorder="1"/>
    <xf numFmtId="165" fontId="1" fillId="2" borderId="19" xfId="0" applyNumberFormat="1" applyFont="1" applyFill="1" applyBorder="1"/>
    <xf numFmtId="0" fontId="1" fillId="0" borderId="18" xfId="0" applyFont="1" applyBorder="1"/>
    <xf numFmtId="165" fontId="1" fillId="0" borderId="19" xfId="0" applyNumberFormat="1" applyFont="1" applyBorder="1"/>
    <xf numFmtId="4" fontId="1" fillId="0" borderId="21" xfId="0" applyNumberFormat="1" applyFont="1" applyBorder="1" applyAlignment="1">
      <alignment horizontal="center" vertical="top" wrapText="1"/>
    </xf>
    <xf numFmtId="4" fontId="1" fillId="0" borderId="26" xfId="0" applyNumberFormat="1"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justify"/>
    </xf>
    <xf numFmtId="0" fontId="2" fillId="0" borderId="0" xfId="0" applyFont="1" applyAlignment="1">
      <alignment horizontal="justify" vertical="top" wrapText="1"/>
    </xf>
    <xf numFmtId="4" fontId="1" fillId="0" borderId="31" xfId="0" applyNumberFormat="1" applyFont="1" applyBorder="1" applyAlignment="1">
      <alignment horizontal="center" vertical="top" wrapText="1"/>
    </xf>
    <xf numFmtId="4" fontId="1" fillId="0" borderId="34" xfId="0" applyNumberFormat="1" applyFont="1" applyBorder="1" applyAlignment="1">
      <alignment horizontal="center" vertical="top" wrapText="1"/>
    </xf>
    <xf numFmtId="164" fontId="2" fillId="0" borderId="35" xfId="0" applyNumberFormat="1" applyFont="1" applyBorder="1" applyAlignment="1">
      <alignment horizontal="center" vertical="top" wrapText="1"/>
    </xf>
    <xf numFmtId="4" fontId="1" fillId="0" borderId="37" xfId="0" applyNumberFormat="1" applyFont="1" applyBorder="1" applyAlignment="1">
      <alignment horizontal="center" vertical="top" wrapText="1"/>
    </xf>
    <xf numFmtId="49" fontId="33" fillId="0" borderId="0" xfId="0" applyNumberFormat="1" applyFont="1" applyAlignment="1">
      <alignment vertical="top" wrapText="1"/>
    </xf>
    <xf numFmtId="0" fontId="33" fillId="0" borderId="0" xfId="0" applyFont="1" applyAlignment="1">
      <alignment horizontal="center" vertical="top"/>
    </xf>
    <xf numFmtId="2" fontId="33" fillId="0" borderId="0" xfId="0" applyNumberFormat="1" applyFont="1" applyAlignment="1">
      <alignment horizontal="right" vertical="top"/>
    </xf>
    <xf numFmtId="4" fontId="33" fillId="0" borderId="0" xfId="0" applyNumberFormat="1" applyFont="1" applyAlignment="1">
      <alignment horizontal="right" vertical="top"/>
    </xf>
    <xf numFmtId="4" fontId="33" fillId="0" borderId="0" xfId="0" applyNumberFormat="1" applyFont="1"/>
    <xf numFmtId="0" fontId="34" fillId="0" borderId="0" xfId="0" applyFont="1"/>
    <xf numFmtId="0" fontId="20" fillId="0" borderId="58" xfId="0" applyFont="1" applyBorder="1" applyAlignment="1">
      <alignment horizontal="center"/>
    </xf>
    <xf numFmtId="0" fontId="20" fillId="0" borderId="47" xfId="0" applyFont="1" applyBorder="1" applyAlignment="1">
      <alignment horizont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47" xfId="0" applyFont="1" applyBorder="1" applyAlignment="1">
      <alignment horizontal="left" vertical="center"/>
    </xf>
    <xf numFmtId="0" fontId="20" fillId="0" borderId="55" xfId="0" applyFont="1" applyBorder="1" applyAlignment="1">
      <alignment horizontal="center" vertical="center"/>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2" fontId="20" fillId="0" borderId="58" xfId="0" applyNumberFormat="1" applyFont="1" applyBorder="1" applyAlignment="1">
      <alignment horizontal="center"/>
    </xf>
    <xf numFmtId="2" fontId="20" fillId="0" borderId="47" xfId="0" applyNumberFormat="1" applyFont="1" applyBorder="1" applyAlignment="1">
      <alignment horizontal="center"/>
    </xf>
    <xf numFmtId="2" fontId="19" fillId="0" borderId="47" xfId="0" applyNumberFormat="1"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horizontal="left" vertical="center"/>
    </xf>
    <xf numFmtId="2" fontId="20" fillId="0" borderId="15" xfId="0" applyNumberFormat="1" applyFont="1" applyBorder="1" applyAlignment="1">
      <alignment horizont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9" fillId="0" borderId="47" xfId="0" applyFont="1" applyBorder="1" applyAlignment="1">
      <alignment horizontal="center" vertical="center"/>
    </xf>
    <xf numFmtId="0" fontId="21" fillId="0" borderId="47" xfId="0" applyFont="1" applyBorder="1" applyAlignment="1">
      <alignment horizontal="center"/>
    </xf>
    <xf numFmtId="2" fontId="21" fillId="0" borderId="47" xfId="0" applyNumberFormat="1" applyFont="1" applyBorder="1" applyAlignment="1">
      <alignment horizontal="center"/>
    </xf>
    <xf numFmtId="0" fontId="19" fillId="0" borderId="55" xfId="0" applyFont="1" applyBorder="1" applyAlignment="1">
      <alignment vertical="center"/>
    </xf>
    <xf numFmtId="0" fontId="37" fillId="0" borderId="0" xfId="0" applyFont="1" applyAlignment="1"/>
    <xf numFmtId="0" fontId="38" fillId="0" borderId="0" xfId="0" applyFont="1"/>
    <xf numFmtId="0" fontId="35" fillId="0" borderId="0" xfId="0" applyFont="1" applyBorder="1" applyAlignment="1">
      <alignment horizontal="center" wrapText="1"/>
    </xf>
    <xf numFmtId="0" fontId="36" fillId="0" borderId="0" xfId="0" applyFont="1" applyBorder="1" applyAlignment="1">
      <alignment horizontal="center"/>
    </xf>
    <xf numFmtId="0" fontId="38" fillId="0" borderId="0" xfId="0" applyFont="1" applyAlignment="1">
      <alignment horizontal="left"/>
    </xf>
    <xf numFmtId="0" fontId="32" fillId="0" borderId="0" xfId="0" applyFont="1" applyFill="1"/>
    <xf numFmtId="0" fontId="39" fillId="0" borderId="55" xfId="0" applyFont="1" applyBorder="1"/>
    <xf numFmtId="0" fontId="39" fillId="0" borderId="15" xfId="0" applyFont="1" applyBorder="1"/>
    <xf numFmtId="0" fontId="39" fillId="0" borderId="0" xfId="0" applyFont="1" applyBorder="1"/>
    <xf numFmtId="0" fontId="40" fillId="0" borderId="15" xfId="0" applyFont="1" applyBorder="1" applyAlignment="1">
      <alignment horizontal="center"/>
    </xf>
    <xf numFmtId="0" fontId="20" fillId="2" borderId="15"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15" xfId="0" applyFont="1" applyFill="1" applyBorder="1" applyAlignment="1">
      <alignment horizontal="center"/>
    </xf>
    <xf numFmtId="2" fontId="20" fillId="2" borderId="15" xfId="0" applyNumberFormat="1" applyFont="1" applyFill="1" applyBorder="1"/>
    <xf numFmtId="0" fontId="32" fillId="2" borderId="0" xfId="0" applyFont="1" applyFill="1"/>
    <xf numFmtId="0" fontId="24" fillId="2" borderId="79" xfId="0" applyFont="1" applyFill="1" applyBorder="1" applyAlignment="1">
      <alignment horizontal="left" vertical="center" wrapText="1"/>
    </xf>
    <xf numFmtId="0" fontId="20" fillId="2" borderId="72" xfId="0" applyFont="1" applyFill="1" applyBorder="1" applyAlignment="1">
      <alignment horizontal="left" vertical="center" wrapText="1"/>
    </xf>
    <xf numFmtId="0" fontId="20" fillId="2" borderId="61" xfId="0" applyFont="1" applyFill="1" applyBorder="1" applyAlignment="1">
      <alignment horizontal="left" vertical="center" wrapText="1"/>
    </xf>
    <xf numFmtId="0" fontId="21" fillId="0" borderId="56" xfId="0" applyFont="1" applyBorder="1" applyAlignment="1">
      <alignment vertical="center"/>
    </xf>
    <xf numFmtId="0" fontId="21" fillId="0" borderId="34" xfId="0" applyFont="1" applyBorder="1" applyAlignment="1">
      <alignment vertical="center"/>
    </xf>
    <xf numFmtId="2" fontId="21" fillId="0" borderId="56" xfId="0" applyNumberFormat="1" applyFont="1" applyBorder="1" applyAlignment="1">
      <alignment horizontal="right"/>
    </xf>
    <xf numFmtId="2" fontId="21" fillId="0" borderId="34" xfId="0" applyNumberFormat="1" applyFont="1" applyBorder="1" applyAlignment="1">
      <alignment horizontal="right"/>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right" vertical="center"/>
    </xf>
    <xf numFmtId="0" fontId="19" fillId="0" borderId="34" xfId="0" applyFont="1" applyBorder="1" applyAlignment="1">
      <alignment horizontal="right" vertical="center"/>
    </xf>
    <xf numFmtId="2" fontId="19" fillId="0" borderId="56" xfId="0" applyNumberFormat="1" applyFont="1" applyBorder="1" applyAlignment="1">
      <alignment vertical="center"/>
    </xf>
    <xf numFmtId="2" fontId="19" fillId="0" borderId="34" xfId="0" applyNumberFormat="1" applyFont="1" applyBorder="1" applyAlignment="1">
      <alignment vertical="center"/>
    </xf>
    <xf numFmtId="0" fontId="22" fillId="0" borderId="79" xfId="0" applyFont="1" applyBorder="1" applyAlignment="1">
      <alignment horizontal="center" vertical="center"/>
    </xf>
    <xf numFmtId="0" fontId="22" fillId="0" borderId="72" xfId="0" applyFont="1" applyBorder="1" applyAlignment="1">
      <alignment horizontal="center" vertical="center"/>
    </xf>
    <xf numFmtId="0" fontId="22" fillId="0" borderId="61" xfId="0" applyFont="1" applyBorder="1" applyAlignment="1">
      <alignment horizontal="center" vertical="center"/>
    </xf>
    <xf numFmtId="0" fontId="22" fillId="0" borderId="78"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22" fillId="0" borderId="73" xfId="0" applyFont="1" applyBorder="1" applyAlignment="1">
      <alignment horizontal="center" vertical="center"/>
    </xf>
    <xf numFmtId="0" fontId="22" fillId="0" borderId="76" xfId="0" applyFont="1" applyBorder="1" applyAlignment="1">
      <alignment horizontal="center" vertical="center"/>
    </xf>
    <xf numFmtId="0" fontId="22" fillId="0" borderId="50"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55" xfId="0" applyFont="1" applyBorder="1" applyAlignment="1">
      <alignment horizontal="center" vertical="center"/>
    </xf>
    <xf numFmtId="0" fontId="19" fillId="0" borderId="55" xfId="0" applyFont="1" applyBorder="1" applyAlignment="1">
      <alignment horizontal="right" vertical="center"/>
    </xf>
    <xf numFmtId="0" fontId="21" fillId="0" borderId="55" xfId="0" applyFont="1" applyBorder="1" applyAlignment="1">
      <alignment vertical="center"/>
    </xf>
    <xf numFmtId="0" fontId="24" fillId="0" borderId="58" xfId="0" applyFont="1" applyBorder="1" applyAlignment="1">
      <alignment horizontal="left" vertical="center" wrapText="1"/>
    </xf>
    <xf numFmtId="0" fontId="24" fillId="0" borderId="47" xfId="0" applyFont="1" applyBorder="1" applyAlignment="1">
      <alignment horizontal="left" vertical="center" wrapText="1"/>
    </xf>
    <xf numFmtId="0" fontId="20" fillId="0" borderId="58" xfId="0" applyFont="1" applyBorder="1" applyAlignment="1">
      <alignment horizontal="center"/>
    </xf>
    <xf numFmtId="0" fontId="20" fillId="0" borderId="47" xfId="0" applyFont="1" applyBorder="1" applyAlignment="1">
      <alignment horizontal="center"/>
    </xf>
    <xf numFmtId="2" fontId="20" fillId="0" borderId="58" xfId="0" applyNumberFormat="1" applyFont="1" applyBorder="1" applyAlignment="1">
      <alignment horizontal="right"/>
    </xf>
    <xf numFmtId="2" fontId="20" fillId="0" borderId="47" xfId="0" applyNumberFormat="1" applyFont="1" applyBorder="1" applyAlignment="1">
      <alignment horizontal="right"/>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0" fillId="2" borderId="56"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56" xfId="0" applyNumberFormat="1" applyFont="1" applyBorder="1" applyAlignment="1">
      <alignment horizontal="right"/>
    </xf>
    <xf numFmtId="2" fontId="23" fillId="0" borderId="34" xfId="0" applyNumberFormat="1" applyFont="1" applyBorder="1" applyAlignment="1">
      <alignment horizontal="right"/>
    </xf>
    <xf numFmtId="0" fontId="19" fillId="0" borderId="55" xfId="0" applyFont="1" applyBorder="1" applyAlignment="1">
      <alignment vertical="center"/>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58" xfId="0" applyFont="1" applyBorder="1" applyAlignment="1">
      <alignment horizontal="left" vertical="center"/>
    </xf>
    <xf numFmtId="0" fontId="9" fillId="0" borderId="51" xfId="0" applyFont="1" applyBorder="1" applyAlignment="1">
      <alignment horizontal="left" vertical="center"/>
    </xf>
    <xf numFmtId="0" fontId="9" fillId="0" borderId="47" xfId="0" applyFont="1" applyBorder="1" applyAlignment="1">
      <alignment horizontal="left" vertical="center"/>
    </xf>
    <xf numFmtId="0" fontId="20" fillId="0" borderId="51" xfId="0" applyFont="1" applyBorder="1" applyAlignment="1">
      <alignment horizontal="center"/>
    </xf>
    <xf numFmtId="2" fontId="20" fillId="0" borderId="58" xfId="0" applyNumberFormat="1" applyFont="1" applyBorder="1" applyAlignment="1">
      <alignment horizontal="center"/>
    </xf>
    <xf numFmtId="2" fontId="20" fillId="0" borderId="51" xfId="0" applyNumberFormat="1" applyFont="1" applyBorder="1" applyAlignment="1">
      <alignment horizontal="center"/>
    </xf>
    <xf numFmtId="2" fontId="20" fillId="0" borderId="47" xfId="0" applyNumberFormat="1" applyFont="1" applyBorder="1" applyAlignment="1">
      <alignment horizontal="center"/>
    </xf>
    <xf numFmtId="2" fontId="19" fillId="0" borderId="58" xfId="0" applyNumberFormat="1" applyFont="1" applyBorder="1" applyAlignment="1">
      <alignment horizontal="center"/>
    </xf>
    <xf numFmtId="2" fontId="19" fillId="0" borderId="51" xfId="0" applyNumberFormat="1" applyFont="1" applyBorder="1" applyAlignment="1">
      <alignment horizontal="center"/>
    </xf>
    <xf numFmtId="2" fontId="19" fillId="0" borderId="47" xfId="0" applyNumberFormat="1" applyFont="1" applyBorder="1" applyAlignment="1">
      <alignment horizontal="center"/>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0" fontId="9" fillId="0" borderId="61" xfId="0" applyFont="1" applyBorder="1" applyAlignment="1">
      <alignment horizontal="left" vertical="center"/>
    </xf>
    <xf numFmtId="0" fontId="9" fillId="0" borderId="77" xfId="0" applyFont="1" applyBorder="1" applyAlignment="1">
      <alignment horizontal="left" vertical="center"/>
    </xf>
    <xf numFmtId="0" fontId="9" fillId="0" borderId="50" xfId="0" applyFont="1" applyBorder="1" applyAlignment="1">
      <alignment horizontal="left" vertical="center"/>
    </xf>
    <xf numFmtId="0" fontId="19" fillId="0" borderId="15" xfId="0" applyFont="1" applyBorder="1" applyAlignment="1">
      <alignment horizontal="center" vertical="center"/>
    </xf>
    <xf numFmtId="0" fontId="9" fillId="0" borderId="15" xfId="0" applyFont="1" applyBorder="1" applyAlignment="1">
      <alignment horizontal="left" vertical="center"/>
    </xf>
    <xf numFmtId="0" fontId="20" fillId="0" borderId="15" xfId="0" applyFont="1" applyBorder="1" applyAlignment="1">
      <alignment horizontal="center" vertical="center"/>
    </xf>
    <xf numFmtId="0" fontId="40" fillId="0" borderId="15" xfId="0" applyFont="1" applyBorder="1" applyAlignment="1">
      <alignment horizontal="center"/>
    </xf>
    <xf numFmtId="0" fontId="21" fillId="0" borderId="58" xfId="0" applyFont="1" applyBorder="1" applyAlignment="1">
      <alignment horizontal="center"/>
    </xf>
    <xf numFmtId="0" fontId="21" fillId="0" borderId="51" xfId="0" applyFont="1" applyBorder="1" applyAlignment="1">
      <alignment horizontal="center"/>
    </xf>
    <xf numFmtId="0" fontId="21" fillId="0" borderId="47" xfId="0" applyFont="1" applyBorder="1" applyAlignment="1">
      <alignment horizontal="center"/>
    </xf>
    <xf numFmtId="2" fontId="21" fillId="0" borderId="58" xfId="0" applyNumberFormat="1" applyFont="1" applyBorder="1" applyAlignment="1">
      <alignment horizontal="center"/>
    </xf>
    <xf numFmtId="2" fontId="21" fillId="0" borderId="51" xfId="0" applyNumberFormat="1" applyFont="1" applyBorder="1" applyAlignment="1">
      <alignment horizontal="center"/>
    </xf>
    <xf numFmtId="2" fontId="21" fillId="0" borderId="47" xfId="0" applyNumberFormat="1" applyFont="1" applyBorder="1" applyAlignment="1">
      <alignment horizont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58"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2" fontId="9" fillId="0" borderId="58" xfId="0" applyNumberFormat="1" applyFont="1" applyBorder="1" applyAlignment="1">
      <alignment horizontal="center"/>
    </xf>
    <xf numFmtId="2" fontId="9" fillId="0" borderId="51" xfId="0" applyNumberFormat="1" applyFont="1" applyBorder="1" applyAlignment="1">
      <alignment horizontal="center"/>
    </xf>
    <xf numFmtId="2" fontId="9" fillId="0" borderId="47" xfId="0" applyNumberFormat="1" applyFont="1" applyBorder="1" applyAlignment="1">
      <alignment horizontal="center"/>
    </xf>
    <xf numFmtId="0" fontId="9" fillId="0" borderId="15" xfId="0" applyFont="1" applyBorder="1" applyAlignment="1">
      <alignment horizontal="center" vertical="center"/>
    </xf>
    <xf numFmtId="0" fontId="19" fillId="0" borderId="15" xfId="0" applyFont="1" applyBorder="1" applyAlignment="1">
      <alignment horizontal="left" vertical="center"/>
    </xf>
    <xf numFmtId="0" fontId="20" fillId="0" borderId="15" xfId="0" applyFont="1" applyBorder="1" applyAlignment="1">
      <alignment horizontal="center"/>
    </xf>
    <xf numFmtId="2" fontId="20" fillId="0" borderId="15" xfId="0" applyNumberFormat="1" applyFont="1" applyBorder="1" applyAlignment="1">
      <alignment horizontal="center"/>
    </xf>
    <xf numFmtId="0" fontId="27" fillId="0" borderId="15" xfId="0" applyFont="1" applyBorder="1" applyAlignment="1">
      <alignment horizontal="right" vertical="center"/>
    </xf>
    <xf numFmtId="0" fontId="27" fillId="0" borderId="56" xfId="0" applyFont="1" applyBorder="1" applyAlignment="1">
      <alignment horizontal="right" vertical="center"/>
    </xf>
    <xf numFmtId="2" fontId="27" fillId="0" borderId="56" xfId="0" applyNumberFormat="1" applyFont="1" applyBorder="1" applyAlignment="1">
      <alignment horizontal="right"/>
    </xf>
    <xf numFmtId="2" fontId="27" fillId="0" borderId="34" xfId="0" applyNumberFormat="1" applyFont="1" applyBorder="1" applyAlignment="1">
      <alignment horizontal="right"/>
    </xf>
    <xf numFmtId="0" fontId="23" fillId="0" borderId="55" xfId="0" applyFont="1" applyBorder="1" applyAlignment="1">
      <alignment horizontal="right" vertical="center"/>
    </xf>
    <xf numFmtId="0" fontId="29" fillId="0" borderId="56"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55" xfId="0" applyFont="1" applyBorder="1" applyAlignment="1" applyProtection="1">
      <alignment horizontal="center" vertical="center"/>
    </xf>
    <xf numFmtId="0" fontId="27" fillId="0" borderId="15" xfId="0" applyFont="1" applyBorder="1" applyAlignment="1">
      <alignment horizontal="right"/>
    </xf>
    <xf numFmtId="0" fontId="27" fillId="0" borderId="56" xfId="0" applyFont="1" applyBorder="1" applyAlignment="1">
      <alignment horizontal="right"/>
    </xf>
    <xf numFmtId="2" fontId="27" fillId="0" borderId="15" xfId="0" applyNumberFormat="1" applyFont="1" applyBorder="1" applyAlignment="1">
      <alignment horizontal="right"/>
    </xf>
    <xf numFmtId="0" fontId="19" fillId="0" borderId="5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15" xfId="0" applyFont="1" applyBorder="1" applyAlignment="1">
      <alignment horizontal="center"/>
    </xf>
    <xf numFmtId="0" fontId="35" fillId="0" borderId="15" xfId="0" applyFont="1" applyBorder="1" applyAlignment="1">
      <alignment horizontal="center" wrapText="1"/>
    </xf>
    <xf numFmtId="0" fontId="36" fillId="0" borderId="15" xfId="0" applyFont="1" applyBorder="1" applyAlignment="1">
      <alignment horizontal="center"/>
    </xf>
    <xf numFmtId="0" fontId="27" fillId="0" borderId="55" xfId="0" applyFont="1" applyBorder="1" applyAlignment="1">
      <alignment horizontal="right"/>
    </xf>
    <xf numFmtId="0" fontId="31" fillId="0" borderId="15" xfId="0" applyFont="1" applyBorder="1" applyAlignment="1">
      <alignment horizontal="center" vertical="center"/>
    </xf>
    <xf numFmtId="0" fontId="31" fillId="0" borderId="58" xfId="0" applyFont="1" applyBorder="1" applyAlignment="1">
      <alignment horizontal="center" vertical="center"/>
    </xf>
    <xf numFmtId="0" fontId="29" fillId="2" borderId="56" xfId="0" applyFont="1" applyFill="1" applyBorder="1" applyAlignment="1">
      <alignment horizontal="left" vertical="center" wrapText="1"/>
    </xf>
    <xf numFmtId="0" fontId="20" fillId="0" borderId="51" xfId="0" applyFont="1" applyBorder="1" applyAlignment="1">
      <alignment horizontal="center" vertical="center"/>
    </xf>
    <xf numFmtId="0" fontId="20" fillId="0" borderId="56" xfId="0" applyFont="1" applyBorder="1" applyAlignment="1">
      <alignment horizontal="left" vertical="center" wrapText="1"/>
    </xf>
    <xf numFmtId="0" fontId="20" fillId="0" borderId="34" xfId="0" applyFont="1" applyBorder="1" applyAlignment="1">
      <alignment horizontal="left" vertical="center" wrapText="1"/>
    </xf>
    <xf numFmtId="0" fontId="20" fillId="0" borderId="55" xfId="0" applyFont="1" applyBorder="1" applyAlignment="1">
      <alignment horizontal="left" vertical="center" wrapText="1"/>
    </xf>
    <xf numFmtId="0" fontId="21" fillId="0" borderId="58" xfId="0" applyFont="1" applyBorder="1" applyAlignment="1">
      <alignment horizontal="left" vertical="center" wrapText="1"/>
    </xf>
    <xf numFmtId="0" fontId="21" fillId="0" borderId="47" xfId="0" applyFont="1" applyBorder="1" applyAlignment="1">
      <alignment horizontal="left" vertical="center"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5" xfId="0" applyNumberFormat="1" applyFont="1" applyBorder="1" applyAlignment="1">
      <alignment horizontal="center" vertical="top" wrapText="1"/>
    </xf>
    <xf numFmtId="0" fontId="3" fillId="0" borderId="0" xfId="0" applyFont="1" applyAlignment="1">
      <alignment horizontal="center" vertical="top" wrapText="1"/>
    </xf>
    <xf numFmtId="0" fontId="3"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23" xfId="0" applyNumberFormat="1" applyFont="1" applyFill="1" applyBorder="1" applyAlignment="1">
      <alignment horizontal="center" vertical="top" wrapText="1"/>
    </xf>
    <xf numFmtId="164" fontId="1" fillId="0" borderId="0" xfId="0" applyNumberFormat="1" applyFont="1" applyAlignment="1">
      <alignment horizontal="center" vertical="top" wrapText="1"/>
    </xf>
    <xf numFmtId="164" fontId="1" fillId="0" borderId="23" xfId="0" applyNumberFormat="1"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xf>
    <xf numFmtId="164" fontId="1" fillId="0" borderId="7" xfId="0" applyNumberFormat="1" applyFont="1" applyBorder="1" applyAlignment="1">
      <alignment horizontal="center" vertical="top" wrapText="1"/>
    </xf>
    <xf numFmtId="164" fontId="1" fillId="0" borderId="9" xfId="0" applyNumberFormat="1" applyFont="1" applyBorder="1" applyAlignment="1">
      <alignment horizontal="center" vertical="top" wrapText="1"/>
    </xf>
    <xf numFmtId="0" fontId="1" fillId="0" borderId="28" xfId="0" applyFont="1" applyBorder="1" applyAlignment="1">
      <alignment horizontal="center" vertical="top" wrapText="1"/>
    </xf>
    <xf numFmtId="0" fontId="3" fillId="0" borderId="2" xfId="0" applyFont="1" applyBorder="1" applyAlignment="1">
      <alignment horizontal="justify" vertical="top" wrapText="1"/>
    </xf>
    <xf numFmtId="0" fontId="3" fillId="0" borderId="0" xfId="0" applyFont="1" applyAlignment="1">
      <alignment horizontal="justify" vertical="top" wrapText="1"/>
    </xf>
    <xf numFmtId="4" fontId="1" fillId="0" borderId="0" xfId="0" applyNumberFormat="1" applyFont="1" applyAlignment="1">
      <alignment horizontal="center" vertical="top" wrapText="1"/>
    </xf>
    <xf numFmtId="4" fontId="1" fillId="0" borderId="2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0" fontId="9" fillId="0" borderId="39"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distributed"/>
    </xf>
    <xf numFmtId="0" fontId="2" fillId="0" borderId="45" xfId="0" applyFont="1" applyFill="1" applyBorder="1" applyAlignment="1" applyProtection="1">
      <alignment horizontal="center" vertical="distributed"/>
    </xf>
    <xf numFmtId="0" fontId="19" fillId="0" borderId="56" xfId="0" applyFont="1" applyBorder="1" applyAlignment="1">
      <alignment horizontal="left" vertical="center"/>
    </xf>
    <xf numFmtId="0" fontId="19" fillId="0" borderId="55" xfId="0" applyFont="1" applyBorder="1" applyAlignment="1">
      <alignment horizontal="left" vertical="center"/>
    </xf>
    <xf numFmtId="2" fontId="19" fillId="0" borderId="56" xfId="0" applyNumberFormat="1" applyFont="1" applyBorder="1" applyAlignment="1">
      <alignment horizontal="right" vertical="center"/>
    </xf>
    <xf numFmtId="2" fontId="19" fillId="0" borderId="34" xfId="0" applyNumberFormat="1" applyFont="1" applyBorder="1" applyAlignment="1">
      <alignment horizontal="righ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cellXfs>
  <cellStyles count="2">
    <cellStyle name="Normal_MP.2002.Prilog 1"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91669" cy="909917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91669" cy="90991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3362738</xdr:colOff>
      <xdr:row>122</xdr:row>
      <xdr:rowOff>74544</xdr:rowOff>
    </xdr:from>
    <xdr:to>
      <xdr:col>4</xdr:col>
      <xdr:colOff>447260</xdr:colOff>
      <xdr:row>126</xdr:row>
      <xdr:rowOff>107674</xdr:rowOff>
    </xdr:to>
    <xdr:pic>
      <xdr:nvPicPr>
        <xdr:cNvPr id="2" name="Slika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78086" y="40783566"/>
          <a:ext cx="1722783" cy="7951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9"/>
  <sheetViews>
    <sheetView tabSelected="1" topLeftCell="A49" zoomScaleNormal="100" workbookViewId="0">
      <selection activeCell="A59" sqref="A59:F60"/>
    </sheetView>
  </sheetViews>
  <sheetFormatPr defaultColWidth="9.140625" defaultRowHeight="15" x14ac:dyDescent="0.25"/>
  <cols>
    <col min="1" max="1" width="5.5703125" bestFit="1" customWidth="1"/>
    <col min="2" max="2" width="40.7109375" customWidth="1"/>
    <col min="3" max="3" width="6.7109375" bestFit="1" customWidth="1"/>
    <col min="4" max="4" width="12.28515625" bestFit="1" customWidth="1"/>
    <col min="5" max="5" width="13" bestFit="1" customWidth="1"/>
    <col min="6" max="6" width="14.85546875" bestFit="1" customWidth="1"/>
  </cols>
  <sheetData>
    <row r="1" spans="2:2" x14ac:dyDescent="0.25">
      <c r="B1" s="262"/>
    </row>
    <row r="2" spans="2:2" x14ac:dyDescent="0.25">
      <c r="B2" s="262"/>
    </row>
    <row r="3" spans="2:2" x14ac:dyDescent="0.25">
      <c r="B3" s="262"/>
    </row>
    <row r="4" spans="2:2" x14ac:dyDescent="0.25">
      <c r="B4" s="262"/>
    </row>
    <row r="5" spans="2:2" x14ac:dyDescent="0.25">
      <c r="B5" s="262"/>
    </row>
    <row r="6" spans="2:2" x14ac:dyDescent="0.25">
      <c r="B6" s="262"/>
    </row>
    <row r="7" spans="2:2" x14ac:dyDescent="0.25">
      <c r="B7" s="262"/>
    </row>
    <row r="8" spans="2:2" x14ac:dyDescent="0.25">
      <c r="B8" s="262"/>
    </row>
    <row r="9" spans="2:2" x14ac:dyDescent="0.25">
      <c r="B9" s="262"/>
    </row>
    <row r="10" spans="2:2" x14ac:dyDescent="0.25">
      <c r="B10" s="262"/>
    </row>
    <row r="11" spans="2:2" x14ac:dyDescent="0.25">
      <c r="B11" s="262"/>
    </row>
    <row r="12" spans="2:2" x14ac:dyDescent="0.25">
      <c r="B12" s="262"/>
    </row>
    <row r="13" spans="2:2" x14ac:dyDescent="0.25">
      <c r="B13" s="262"/>
    </row>
    <row r="14" spans="2:2" x14ac:dyDescent="0.25">
      <c r="B14" s="262"/>
    </row>
    <row r="15" spans="2:2" x14ac:dyDescent="0.25">
      <c r="B15" s="262"/>
    </row>
    <row r="16" spans="2:2" x14ac:dyDescent="0.25">
      <c r="B16" s="262"/>
    </row>
    <row r="17" spans="2:2" x14ac:dyDescent="0.25">
      <c r="B17" s="262"/>
    </row>
    <row r="18" spans="2:2" x14ac:dyDescent="0.25">
      <c r="B18" s="262"/>
    </row>
    <row r="19" spans="2:2" x14ac:dyDescent="0.25">
      <c r="B19" s="262"/>
    </row>
    <row r="20" spans="2:2" x14ac:dyDescent="0.25">
      <c r="B20" s="262"/>
    </row>
    <row r="21" spans="2:2" x14ac:dyDescent="0.25">
      <c r="B21" s="262"/>
    </row>
    <row r="22" spans="2:2" x14ac:dyDescent="0.25">
      <c r="B22" s="262"/>
    </row>
    <row r="23" spans="2:2" x14ac:dyDescent="0.25">
      <c r="B23" s="262"/>
    </row>
    <row r="24" spans="2:2" x14ac:dyDescent="0.25">
      <c r="B24" s="262"/>
    </row>
    <row r="25" spans="2:2" x14ac:dyDescent="0.25">
      <c r="B25" s="262"/>
    </row>
    <row r="26" spans="2:2" x14ac:dyDescent="0.25">
      <c r="B26" s="262"/>
    </row>
    <row r="27" spans="2:2" x14ac:dyDescent="0.25">
      <c r="B27" s="262"/>
    </row>
    <row r="28" spans="2:2" x14ac:dyDescent="0.25">
      <c r="B28" s="262"/>
    </row>
    <row r="29" spans="2:2" x14ac:dyDescent="0.25">
      <c r="B29" s="262"/>
    </row>
    <row r="30" spans="2:2" x14ac:dyDescent="0.25">
      <c r="B30" s="262"/>
    </row>
    <row r="31" spans="2:2" x14ac:dyDescent="0.25">
      <c r="B31" s="262"/>
    </row>
    <row r="32" spans="2:2" x14ac:dyDescent="0.25">
      <c r="B32" s="262"/>
    </row>
    <row r="33" spans="2:2" x14ac:dyDescent="0.25">
      <c r="B33" s="262"/>
    </row>
    <row r="34" spans="2:2" x14ac:dyDescent="0.25">
      <c r="B34" s="262"/>
    </row>
    <row r="35" spans="2:2" x14ac:dyDescent="0.25">
      <c r="B35" s="262"/>
    </row>
    <row r="36" spans="2:2" x14ac:dyDescent="0.25">
      <c r="B36" s="262"/>
    </row>
    <row r="37" spans="2:2" x14ac:dyDescent="0.25">
      <c r="B37" s="262"/>
    </row>
    <row r="38" spans="2:2" x14ac:dyDescent="0.25">
      <c r="B38" s="262"/>
    </row>
    <row r="39" spans="2:2" x14ac:dyDescent="0.25">
      <c r="B39" s="262"/>
    </row>
    <row r="40" spans="2:2" x14ac:dyDescent="0.25">
      <c r="B40" s="262"/>
    </row>
    <row r="41" spans="2:2" x14ac:dyDescent="0.25">
      <c r="B41" s="262"/>
    </row>
    <row r="42" spans="2:2" x14ac:dyDescent="0.25">
      <c r="B42" s="262"/>
    </row>
    <row r="43" spans="2:2" x14ac:dyDescent="0.25">
      <c r="B43" s="262"/>
    </row>
    <row r="44" spans="2:2" x14ac:dyDescent="0.25">
      <c r="B44" s="262"/>
    </row>
    <row r="45" spans="2:2" x14ac:dyDescent="0.25">
      <c r="B45" s="262"/>
    </row>
    <row r="46" spans="2:2" x14ac:dyDescent="0.25">
      <c r="B46" s="262"/>
    </row>
    <row r="47" spans="2:2" x14ac:dyDescent="0.25">
      <c r="B47" s="262"/>
    </row>
    <row r="48" spans="2:2" x14ac:dyDescent="0.25">
      <c r="B48" s="262"/>
    </row>
    <row r="49" spans="1:9" x14ac:dyDescent="0.25">
      <c r="B49" s="262"/>
    </row>
    <row r="50" spans="1:9" x14ac:dyDescent="0.25">
      <c r="B50" s="262"/>
    </row>
    <row r="51" spans="1:9" x14ac:dyDescent="0.25">
      <c r="B51" s="262"/>
    </row>
    <row r="52" spans="1:9" s="184" customFormat="1" ht="246.75" customHeight="1" x14ac:dyDescent="0.2">
      <c r="A52" s="340"/>
      <c r="B52" s="489" t="s">
        <v>427</v>
      </c>
      <c r="C52" s="418"/>
      <c r="D52" s="418"/>
      <c r="E52" s="418"/>
      <c r="F52" s="419"/>
    </row>
    <row r="53" spans="1:9" s="365" customFormat="1" ht="15" customHeight="1" x14ac:dyDescent="0.5">
      <c r="A53" s="484"/>
      <c r="B53" s="485"/>
      <c r="C53" s="485"/>
      <c r="D53" s="485"/>
      <c r="E53" s="485"/>
      <c r="F53" s="485"/>
      <c r="G53" s="364"/>
      <c r="H53" s="364"/>
      <c r="I53" s="364"/>
    </row>
    <row r="54" spans="1:9" s="365" customFormat="1" ht="15" customHeight="1" x14ac:dyDescent="0.5">
      <c r="A54" s="366"/>
      <c r="B54" s="367"/>
      <c r="C54" s="367"/>
      <c r="D54" s="367"/>
      <c r="E54" s="367"/>
      <c r="F54" s="367"/>
      <c r="G54" s="364"/>
      <c r="H54" s="364"/>
      <c r="I54" s="364"/>
    </row>
    <row r="55" spans="1:9" s="365" customFormat="1" ht="15" customHeight="1" x14ac:dyDescent="0.5">
      <c r="A55" s="366"/>
      <c r="B55" s="367"/>
      <c r="C55" s="367"/>
      <c r="D55" s="367"/>
      <c r="E55" s="367"/>
      <c r="F55" s="367"/>
      <c r="G55" s="364"/>
      <c r="H55" s="364"/>
      <c r="I55" s="364"/>
    </row>
    <row r="56" spans="1:9" s="365" customFormat="1" ht="15" customHeight="1" x14ac:dyDescent="0.5">
      <c r="A56" s="366"/>
      <c r="B56" s="367"/>
      <c r="C56" s="367"/>
      <c r="D56" s="367"/>
      <c r="E56" s="367"/>
      <c r="F56" s="367"/>
      <c r="G56" s="364"/>
      <c r="H56" s="364"/>
      <c r="I56" s="364"/>
    </row>
    <row r="57" spans="1:9" s="365" customFormat="1" ht="15" customHeight="1" x14ac:dyDescent="0.5">
      <c r="A57" s="366"/>
      <c r="B57" s="367"/>
      <c r="C57" s="367"/>
      <c r="D57" s="367"/>
      <c r="E57" s="367"/>
      <c r="F57" s="367"/>
      <c r="G57" s="364"/>
      <c r="H57" s="364"/>
      <c r="I57" s="364"/>
    </row>
    <row r="58" spans="1:9" s="365" customFormat="1" x14ac:dyDescent="0.25">
      <c r="B58" s="368"/>
    </row>
    <row r="59" spans="1:9" s="365" customFormat="1" ht="15" customHeight="1" x14ac:dyDescent="0.45">
      <c r="A59" s="485" t="s">
        <v>187</v>
      </c>
      <c r="B59" s="485"/>
      <c r="C59" s="485"/>
      <c r="D59" s="485"/>
      <c r="E59" s="485"/>
      <c r="F59" s="485"/>
      <c r="G59" s="364"/>
      <c r="H59" s="364"/>
      <c r="I59" s="364"/>
    </row>
    <row r="60" spans="1:9" s="365" customFormat="1" ht="15" customHeight="1" x14ac:dyDescent="0.45">
      <c r="A60" s="485"/>
      <c r="B60" s="485"/>
      <c r="C60" s="485"/>
      <c r="D60" s="485"/>
      <c r="E60" s="485"/>
      <c r="F60" s="485"/>
      <c r="G60" s="364"/>
      <c r="H60" s="364"/>
      <c r="I60" s="364"/>
    </row>
    <row r="61" spans="1:9" s="365" customFormat="1" ht="15.75" x14ac:dyDescent="0.25">
      <c r="A61" s="353"/>
      <c r="B61" s="354" t="s">
        <v>190</v>
      </c>
      <c r="C61" s="223"/>
      <c r="D61" s="339" t="s">
        <v>276</v>
      </c>
      <c r="E61" s="339" t="s">
        <v>275</v>
      </c>
      <c r="F61" s="339" t="s">
        <v>274</v>
      </c>
    </row>
    <row r="62" spans="1:9" s="365" customFormat="1" ht="15.75" customHeight="1" x14ac:dyDescent="0.25">
      <c r="A62" s="446" t="s">
        <v>207</v>
      </c>
      <c r="B62" s="466" t="s">
        <v>206</v>
      </c>
      <c r="C62" s="483"/>
      <c r="D62" s="483"/>
      <c r="E62" s="483"/>
      <c r="F62" s="483"/>
    </row>
    <row r="63" spans="1:9" s="365" customFormat="1" ht="15.75" customHeight="1" x14ac:dyDescent="0.25">
      <c r="A63" s="446"/>
      <c r="B63" s="466"/>
      <c r="C63" s="483"/>
      <c r="D63" s="483"/>
      <c r="E63" s="483"/>
      <c r="F63" s="483"/>
    </row>
    <row r="64" spans="1:9" s="365" customFormat="1" ht="6.75" customHeight="1" x14ac:dyDescent="0.25">
      <c r="A64" s="446"/>
      <c r="B64" s="466"/>
      <c r="C64" s="483"/>
      <c r="D64" s="483"/>
      <c r="E64" s="483"/>
      <c r="F64" s="483"/>
    </row>
    <row r="65" spans="1:6" s="365" customFormat="1" ht="45" customHeight="1" x14ac:dyDescent="0.25">
      <c r="A65" s="340" t="s">
        <v>0</v>
      </c>
      <c r="B65" s="219" t="s">
        <v>419</v>
      </c>
      <c r="C65" s="346" t="s">
        <v>210</v>
      </c>
      <c r="D65" s="212">
        <v>265</v>
      </c>
      <c r="E65" s="212"/>
      <c r="F65" s="212"/>
    </row>
    <row r="66" spans="1:6" s="365" customFormat="1" ht="45" customHeight="1" x14ac:dyDescent="0.25">
      <c r="A66" s="340" t="s">
        <v>13</v>
      </c>
      <c r="B66" s="219" t="s">
        <v>418</v>
      </c>
      <c r="C66" s="346" t="s">
        <v>210</v>
      </c>
      <c r="D66" s="212">
        <v>120</v>
      </c>
      <c r="E66" s="212"/>
      <c r="F66" s="212"/>
    </row>
    <row r="67" spans="1:6" s="365" customFormat="1" ht="30" customHeight="1" x14ac:dyDescent="0.25">
      <c r="A67" s="340" t="s">
        <v>19</v>
      </c>
      <c r="B67" s="219" t="s">
        <v>417</v>
      </c>
      <c r="C67" s="346" t="s">
        <v>210</v>
      </c>
      <c r="D67" s="212">
        <v>24</v>
      </c>
      <c r="E67" s="212"/>
      <c r="F67" s="212"/>
    </row>
    <row r="68" spans="1:6" s="365" customFormat="1" ht="30" customHeight="1" x14ac:dyDescent="0.25">
      <c r="A68" s="340">
        <v>4</v>
      </c>
      <c r="B68" s="219" t="s">
        <v>268</v>
      </c>
      <c r="C68" s="346" t="s">
        <v>210</v>
      </c>
      <c r="D68" s="212">
        <v>180</v>
      </c>
      <c r="E68" s="212"/>
      <c r="F68" s="212"/>
    </row>
    <row r="69" spans="1:6" s="365" customFormat="1" ht="30" customHeight="1" x14ac:dyDescent="0.25">
      <c r="A69" s="340">
        <v>5</v>
      </c>
      <c r="B69" s="219" t="s">
        <v>416</v>
      </c>
      <c r="C69" s="346" t="s">
        <v>210</v>
      </c>
      <c r="D69" s="212">
        <v>103.3</v>
      </c>
      <c r="E69" s="212"/>
      <c r="F69" s="212"/>
    </row>
    <row r="70" spans="1:6" s="365" customFormat="1" ht="120" customHeight="1" x14ac:dyDescent="0.25">
      <c r="A70" s="340">
        <v>6</v>
      </c>
      <c r="B70" s="219" t="s">
        <v>452</v>
      </c>
      <c r="C70" s="346" t="s">
        <v>17</v>
      </c>
      <c r="D70" s="212">
        <v>14</v>
      </c>
      <c r="E70" s="212"/>
      <c r="F70" s="212"/>
    </row>
    <row r="71" spans="1:6" s="365" customFormat="1" ht="60" customHeight="1" x14ac:dyDescent="0.25">
      <c r="A71" s="340">
        <v>7</v>
      </c>
      <c r="B71" s="219" t="s">
        <v>415</v>
      </c>
      <c r="C71" s="346" t="s">
        <v>214</v>
      </c>
      <c r="D71" s="212">
        <v>1995</v>
      </c>
      <c r="E71" s="212"/>
      <c r="F71" s="212"/>
    </row>
    <row r="72" spans="1:6" s="365" customFormat="1" ht="45" customHeight="1" x14ac:dyDescent="0.25">
      <c r="A72" s="340" t="s">
        <v>33</v>
      </c>
      <c r="B72" s="219" t="s">
        <v>414</v>
      </c>
      <c r="C72" s="346" t="s">
        <v>17</v>
      </c>
      <c r="D72" s="212">
        <v>8</v>
      </c>
      <c r="E72" s="212"/>
      <c r="F72" s="212"/>
    </row>
    <row r="73" spans="1:6" s="365" customFormat="1" ht="30" customHeight="1" x14ac:dyDescent="0.25">
      <c r="A73" s="340" t="s">
        <v>36</v>
      </c>
      <c r="B73" s="219" t="s">
        <v>413</v>
      </c>
      <c r="C73" s="346" t="s">
        <v>170</v>
      </c>
      <c r="D73" s="212">
        <v>670</v>
      </c>
      <c r="E73" s="212"/>
      <c r="F73" s="212"/>
    </row>
    <row r="74" spans="1:6" s="365" customFormat="1" ht="30" customHeight="1" x14ac:dyDescent="0.25">
      <c r="A74" s="340" t="s">
        <v>39</v>
      </c>
      <c r="B74" s="219" t="s">
        <v>412</v>
      </c>
      <c r="C74" s="346" t="s">
        <v>384</v>
      </c>
      <c r="D74" s="212">
        <v>10</v>
      </c>
      <c r="E74" s="212"/>
      <c r="F74" s="212"/>
    </row>
    <row r="75" spans="1:6" s="365" customFormat="1" ht="30" customHeight="1" x14ac:dyDescent="0.25">
      <c r="A75" s="340" t="s">
        <v>42</v>
      </c>
      <c r="B75" s="219" t="s">
        <v>411</v>
      </c>
      <c r="C75" s="346" t="s">
        <v>384</v>
      </c>
      <c r="D75" s="212">
        <v>2.7</v>
      </c>
      <c r="E75" s="212"/>
      <c r="F75" s="212"/>
    </row>
    <row r="76" spans="1:6" s="365" customFormat="1" ht="60" customHeight="1" x14ac:dyDescent="0.25">
      <c r="A76" s="340" t="s">
        <v>45</v>
      </c>
      <c r="B76" s="219" t="s">
        <v>410</v>
      </c>
      <c r="C76" s="346" t="s">
        <v>214</v>
      </c>
      <c r="D76" s="212">
        <v>128</v>
      </c>
      <c r="E76" s="212"/>
      <c r="F76" s="212"/>
    </row>
    <row r="77" spans="1:6" s="365" customFormat="1" ht="60" customHeight="1" x14ac:dyDescent="0.25">
      <c r="A77" s="340" t="s">
        <v>177</v>
      </c>
      <c r="B77" s="219" t="s">
        <v>409</v>
      </c>
      <c r="C77" s="346" t="s">
        <v>214</v>
      </c>
      <c r="D77" s="212">
        <v>30</v>
      </c>
      <c r="E77" s="212"/>
      <c r="F77" s="212"/>
    </row>
    <row r="78" spans="1:6" s="365" customFormat="1" ht="45" customHeight="1" x14ac:dyDescent="0.25">
      <c r="A78" s="340" t="s">
        <v>408</v>
      </c>
      <c r="B78" s="219" t="s">
        <v>407</v>
      </c>
      <c r="C78" s="346" t="s">
        <v>402</v>
      </c>
      <c r="D78" s="212">
        <v>2000</v>
      </c>
      <c r="E78" s="212"/>
      <c r="F78" s="212"/>
    </row>
    <row r="79" spans="1:6" s="365" customFormat="1" ht="45" customHeight="1" x14ac:dyDescent="0.25">
      <c r="A79" s="340" t="s">
        <v>406</v>
      </c>
      <c r="B79" s="219" t="s">
        <v>405</v>
      </c>
      <c r="C79" s="346" t="s">
        <v>402</v>
      </c>
      <c r="D79" s="212">
        <v>1500</v>
      </c>
      <c r="E79" s="212"/>
      <c r="F79" s="212"/>
    </row>
    <row r="80" spans="1:6" s="365" customFormat="1" ht="30" customHeight="1" x14ac:dyDescent="0.25">
      <c r="A80" s="340" t="s">
        <v>404</v>
      </c>
      <c r="B80" s="219" t="s">
        <v>403</v>
      </c>
      <c r="C80" s="346" t="s">
        <v>402</v>
      </c>
      <c r="D80" s="212">
        <v>2000</v>
      </c>
      <c r="E80" s="212"/>
      <c r="F80" s="212"/>
    </row>
    <row r="81" spans="1:6" s="365" customFormat="1" ht="45" customHeight="1" x14ac:dyDescent="0.25">
      <c r="A81" s="340" t="s">
        <v>401</v>
      </c>
      <c r="B81" s="219" t="s">
        <v>400</v>
      </c>
      <c r="C81" s="346" t="s">
        <v>384</v>
      </c>
      <c r="D81" s="212">
        <v>7.5</v>
      </c>
      <c r="E81" s="212"/>
      <c r="F81" s="212"/>
    </row>
    <row r="82" spans="1:6" s="365" customFormat="1" ht="30" customHeight="1" x14ac:dyDescent="0.25">
      <c r="A82" s="340" t="s">
        <v>399</v>
      </c>
      <c r="B82" s="219" t="s">
        <v>398</v>
      </c>
      <c r="C82" s="346" t="s">
        <v>384</v>
      </c>
      <c r="D82" s="212">
        <v>3.5</v>
      </c>
      <c r="E82" s="212"/>
      <c r="F82" s="212"/>
    </row>
    <row r="83" spans="1:6" s="365" customFormat="1" ht="30" customHeight="1" x14ac:dyDescent="0.25">
      <c r="A83" s="171" t="s">
        <v>397</v>
      </c>
      <c r="B83" s="218" t="s">
        <v>396</v>
      </c>
      <c r="C83" s="209" t="s">
        <v>17</v>
      </c>
      <c r="D83" s="208">
        <v>1</v>
      </c>
      <c r="E83" s="208"/>
      <c r="F83" s="208"/>
    </row>
    <row r="84" spans="1:6" s="365" customFormat="1" ht="30" customHeight="1" x14ac:dyDescent="0.25">
      <c r="A84" s="171" t="s">
        <v>395</v>
      </c>
      <c r="B84" s="218" t="s">
        <v>394</v>
      </c>
      <c r="C84" s="209" t="s">
        <v>210</v>
      </c>
      <c r="D84" s="208">
        <v>520</v>
      </c>
      <c r="E84" s="208"/>
      <c r="F84" s="208"/>
    </row>
    <row r="85" spans="1:6" s="365" customFormat="1" ht="18" x14ac:dyDescent="0.25">
      <c r="A85" s="487"/>
      <c r="B85" s="487"/>
      <c r="C85" s="488"/>
      <c r="D85" s="488"/>
      <c r="E85" s="488"/>
      <c r="F85" s="488"/>
    </row>
    <row r="86" spans="1:6" s="365" customFormat="1" ht="18" x14ac:dyDescent="0.25">
      <c r="A86" s="477" t="s">
        <v>209</v>
      </c>
      <c r="B86" s="478"/>
      <c r="C86" s="471">
        <f>SUM(F65:F84)</f>
        <v>0</v>
      </c>
      <c r="D86" s="472"/>
      <c r="E86" s="472"/>
      <c r="F86" s="241" t="s">
        <v>180</v>
      </c>
    </row>
    <row r="87" spans="1:6" s="365" customFormat="1" ht="15.75" customHeight="1" x14ac:dyDescent="0.25">
      <c r="A87" s="446" t="s">
        <v>186</v>
      </c>
      <c r="B87" s="466" t="s">
        <v>393</v>
      </c>
      <c r="C87" s="483"/>
      <c r="D87" s="483"/>
      <c r="E87" s="483"/>
      <c r="F87" s="483"/>
    </row>
    <row r="88" spans="1:6" s="365" customFormat="1" ht="15.75" customHeight="1" x14ac:dyDescent="0.25">
      <c r="A88" s="446"/>
      <c r="B88" s="466"/>
      <c r="C88" s="483"/>
      <c r="D88" s="483"/>
      <c r="E88" s="483"/>
      <c r="F88" s="483"/>
    </row>
    <row r="89" spans="1:6" s="365" customFormat="1" ht="6.75" customHeight="1" x14ac:dyDescent="0.25">
      <c r="A89" s="446"/>
      <c r="B89" s="466"/>
      <c r="C89" s="483"/>
      <c r="D89" s="483"/>
      <c r="E89" s="483"/>
      <c r="F89" s="483"/>
    </row>
    <row r="90" spans="1:6" s="365" customFormat="1" ht="45" customHeight="1" x14ac:dyDescent="0.25">
      <c r="A90" s="340" t="s">
        <v>0</v>
      </c>
      <c r="B90" s="219" t="s">
        <v>453</v>
      </c>
      <c r="C90" s="346" t="s">
        <v>214</v>
      </c>
      <c r="D90" s="212">
        <v>128</v>
      </c>
      <c r="E90" s="212"/>
      <c r="F90" s="212"/>
    </row>
    <row r="91" spans="1:6" s="365" customFormat="1" ht="45" customHeight="1" x14ac:dyDescent="0.25">
      <c r="A91" s="340" t="s">
        <v>13</v>
      </c>
      <c r="B91" s="219" t="s">
        <v>392</v>
      </c>
      <c r="C91" s="346" t="s">
        <v>384</v>
      </c>
      <c r="D91" s="212">
        <v>22</v>
      </c>
      <c r="E91" s="212"/>
      <c r="F91" s="212"/>
    </row>
    <row r="92" spans="1:6" s="365" customFormat="1" ht="30" customHeight="1" x14ac:dyDescent="0.25">
      <c r="A92" s="340" t="s">
        <v>19</v>
      </c>
      <c r="B92" s="219" t="s">
        <v>391</v>
      </c>
      <c r="C92" s="346" t="s">
        <v>384</v>
      </c>
      <c r="D92" s="212">
        <v>12</v>
      </c>
      <c r="E92" s="212"/>
      <c r="F92" s="212"/>
    </row>
    <row r="93" spans="1:6" s="365" customFormat="1" ht="60" customHeight="1" x14ac:dyDescent="0.25">
      <c r="A93" s="340">
        <v>4</v>
      </c>
      <c r="B93" s="219" t="s">
        <v>454</v>
      </c>
      <c r="C93" s="346" t="s">
        <v>384</v>
      </c>
      <c r="D93" s="212">
        <v>12</v>
      </c>
      <c r="E93" s="212"/>
      <c r="F93" s="212"/>
    </row>
    <row r="94" spans="1:6" s="365" customFormat="1" ht="60" customHeight="1" x14ac:dyDescent="0.25">
      <c r="A94" s="340" t="s">
        <v>24</v>
      </c>
      <c r="B94" s="219" t="s">
        <v>390</v>
      </c>
      <c r="C94" s="346" t="s">
        <v>214</v>
      </c>
      <c r="D94" s="212">
        <v>50</v>
      </c>
      <c r="E94" s="212"/>
      <c r="F94" s="212"/>
    </row>
    <row r="95" spans="1:6" s="365" customFormat="1" ht="18" x14ac:dyDescent="0.25">
      <c r="A95" s="477" t="s">
        <v>209</v>
      </c>
      <c r="B95" s="478"/>
      <c r="C95" s="471">
        <f>SUM(F90:F94)</f>
        <v>0</v>
      </c>
      <c r="D95" s="472"/>
      <c r="E95" s="472"/>
      <c r="F95" s="241" t="s">
        <v>180</v>
      </c>
    </row>
    <row r="96" spans="1:6" s="365" customFormat="1" x14ac:dyDescent="0.25"/>
    <row r="97" spans="1:6" s="365" customFormat="1" x14ac:dyDescent="0.25"/>
    <row r="98" spans="1:6" s="365" customFormat="1" x14ac:dyDescent="0.25"/>
    <row r="99" spans="1:6" s="365" customFormat="1" ht="15.75" customHeight="1" x14ac:dyDescent="0.25">
      <c r="A99" s="446" t="s">
        <v>184</v>
      </c>
      <c r="B99" s="480" t="s">
        <v>389</v>
      </c>
      <c r="C99" s="483"/>
      <c r="D99" s="483"/>
      <c r="E99" s="483"/>
      <c r="F99" s="483"/>
    </row>
    <row r="100" spans="1:6" s="365" customFormat="1" ht="15.75" customHeight="1" x14ac:dyDescent="0.25">
      <c r="A100" s="446"/>
      <c r="B100" s="481"/>
      <c r="C100" s="483"/>
      <c r="D100" s="483"/>
      <c r="E100" s="483"/>
      <c r="F100" s="483"/>
    </row>
    <row r="101" spans="1:6" s="365" customFormat="1" ht="6.75" customHeight="1" x14ac:dyDescent="0.25">
      <c r="A101" s="446"/>
      <c r="B101" s="482"/>
      <c r="C101" s="483"/>
      <c r="D101" s="483"/>
      <c r="E101" s="483"/>
      <c r="F101" s="483"/>
    </row>
    <row r="102" spans="1:6" s="365" customFormat="1" ht="135" customHeight="1" x14ac:dyDescent="0.25">
      <c r="A102" s="340" t="s">
        <v>0</v>
      </c>
      <c r="B102" s="219" t="s">
        <v>388</v>
      </c>
      <c r="C102" s="346" t="s">
        <v>214</v>
      </c>
      <c r="D102" s="212">
        <v>50</v>
      </c>
      <c r="E102" s="212"/>
      <c r="F102" s="212"/>
    </row>
    <row r="103" spans="1:6" s="365" customFormat="1" ht="105" customHeight="1" x14ac:dyDescent="0.25">
      <c r="A103" s="340" t="s">
        <v>13</v>
      </c>
      <c r="B103" s="219" t="s">
        <v>387</v>
      </c>
      <c r="C103" s="346" t="s">
        <v>384</v>
      </c>
      <c r="D103" s="212">
        <v>1.2</v>
      </c>
      <c r="E103" s="212"/>
      <c r="F103" s="212"/>
    </row>
    <row r="104" spans="1:6" s="365" customFormat="1" ht="60" customHeight="1" x14ac:dyDescent="0.25">
      <c r="A104" s="340" t="s">
        <v>19</v>
      </c>
      <c r="B104" s="219" t="s">
        <v>386</v>
      </c>
      <c r="C104" s="346" t="s">
        <v>384</v>
      </c>
      <c r="D104" s="212">
        <v>12.8</v>
      </c>
      <c r="E104" s="212"/>
      <c r="F104" s="212"/>
    </row>
    <row r="105" spans="1:6" s="365" customFormat="1" ht="30" customHeight="1" x14ac:dyDescent="0.25">
      <c r="A105" s="340" t="s">
        <v>21</v>
      </c>
      <c r="B105" s="219" t="s">
        <v>385</v>
      </c>
      <c r="C105" s="346" t="s">
        <v>384</v>
      </c>
      <c r="D105" s="212">
        <v>0.7</v>
      </c>
      <c r="E105" s="212"/>
      <c r="F105" s="212"/>
    </row>
    <row r="106" spans="1:6" s="365" customFormat="1" ht="18" x14ac:dyDescent="0.25">
      <c r="A106" s="477" t="s">
        <v>209</v>
      </c>
      <c r="B106" s="478"/>
      <c r="C106" s="471">
        <f>SUM(F102:F105)</f>
        <v>0</v>
      </c>
      <c r="D106" s="472"/>
      <c r="E106" s="472"/>
      <c r="F106" s="241" t="s">
        <v>180</v>
      </c>
    </row>
    <row r="107" spans="1:6" s="365" customFormat="1" x14ac:dyDescent="0.25"/>
    <row r="108" spans="1:6" s="365" customFormat="1" x14ac:dyDescent="0.25"/>
    <row r="109" spans="1:6" s="184" customFormat="1" ht="15.75" customHeight="1" x14ac:dyDescent="0.2">
      <c r="A109" s="425" t="s">
        <v>201</v>
      </c>
      <c r="B109" s="440" t="s">
        <v>202</v>
      </c>
      <c r="C109" s="411"/>
      <c r="D109" s="432"/>
      <c r="E109" s="432"/>
      <c r="F109" s="435"/>
    </row>
    <row r="110" spans="1:6" s="184" customFormat="1" x14ac:dyDescent="0.2">
      <c r="A110" s="426"/>
      <c r="B110" s="441"/>
      <c r="C110" s="431"/>
      <c r="D110" s="433"/>
      <c r="E110" s="433"/>
      <c r="F110" s="436"/>
    </row>
    <row r="111" spans="1:6" s="184" customFormat="1" x14ac:dyDescent="0.2">
      <c r="A111" s="427"/>
      <c r="B111" s="442"/>
      <c r="C111" s="412"/>
      <c r="D111" s="434"/>
      <c r="E111" s="434"/>
      <c r="F111" s="437"/>
    </row>
    <row r="112" spans="1:6" s="184" customFormat="1" ht="30" x14ac:dyDescent="0.2">
      <c r="A112" s="340" t="s">
        <v>0</v>
      </c>
      <c r="B112" s="195" t="s">
        <v>432</v>
      </c>
      <c r="C112" s="346" t="s">
        <v>384</v>
      </c>
      <c r="D112" s="212">
        <v>3.5</v>
      </c>
      <c r="E112" s="212"/>
      <c r="F112" s="212"/>
    </row>
    <row r="113" spans="1:6" s="184" customFormat="1" ht="30" x14ac:dyDescent="0.2">
      <c r="A113" s="340" t="s">
        <v>13</v>
      </c>
      <c r="B113" s="195" t="s">
        <v>433</v>
      </c>
      <c r="C113" s="346" t="s">
        <v>214</v>
      </c>
      <c r="D113" s="212">
        <v>7</v>
      </c>
      <c r="E113" s="212"/>
      <c r="F113" s="212"/>
    </row>
    <row r="114" spans="1:6" s="184" customFormat="1" ht="30" x14ac:dyDescent="0.2">
      <c r="A114" s="340" t="s">
        <v>19</v>
      </c>
      <c r="B114" s="195" t="s">
        <v>434</v>
      </c>
      <c r="C114" s="346" t="s">
        <v>214</v>
      </c>
      <c r="D114" s="212">
        <v>30</v>
      </c>
      <c r="E114" s="212"/>
      <c r="F114" s="212"/>
    </row>
    <row r="115" spans="1:6" s="184" customFormat="1" ht="30" x14ac:dyDescent="0.2">
      <c r="A115" s="340" t="s">
        <v>21</v>
      </c>
      <c r="B115" s="195" t="s">
        <v>435</v>
      </c>
      <c r="C115" s="346" t="s">
        <v>214</v>
      </c>
      <c r="D115" s="212">
        <v>416</v>
      </c>
      <c r="E115" s="212"/>
      <c r="F115" s="212"/>
    </row>
    <row r="116" spans="1:6" s="184" customFormat="1" ht="105" x14ac:dyDescent="0.2">
      <c r="A116" s="340" t="s">
        <v>24</v>
      </c>
      <c r="B116" s="214" t="s">
        <v>436</v>
      </c>
      <c r="C116" s="346" t="s">
        <v>214</v>
      </c>
      <c r="D116" s="212">
        <v>30</v>
      </c>
      <c r="E116" s="212"/>
      <c r="F116" s="212"/>
    </row>
    <row r="117" spans="1:6" s="184" customFormat="1" ht="45" x14ac:dyDescent="0.2">
      <c r="A117" s="340" t="s">
        <v>27</v>
      </c>
      <c r="B117" s="214" t="s">
        <v>437</v>
      </c>
      <c r="C117" s="346" t="s">
        <v>214</v>
      </c>
      <c r="D117" s="212">
        <v>48</v>
      </c>
      <c r="E117" s="212"/>
      <c r="F117" s="212"/>
    </row>
    <row r="118" spans="1:6" s="184" customFormat="1" ht="73.5" customHeight="1" x14ac:dyDescent="0.2">
      <c r="A118" s="340" t="s">
        <v>30</v>
      </c>
      <c r="B118" s="214" t="s">
        <v>438</v>
      </c>
      <c r="C118" s="346" t="s">
        <v>214</v>
      </c>
      <c r="D118" s="212">
        <v>128</v>
      </c>
      <c r="E118" s="212"/>
      <c r="F118" s="212"/>
    </row>
    <row r="119" spans="1:6" s="184" customFormat="1" ht="30" x14ac:dyDescent="0.2">
      <c r="A119" s="340" t="s">
        <v>33</v>
      </c>
      <c r="B119" s="214" t="s">
        <v>439</v>
      </c>
      <c r="C119" s="346" t="s">
        <v>214</v>
      </c>
      <c r="D119" s="212">
        <v>13</v>
      </c>
      <c r="E119" s="212"/>
      <c r="F119" s="212"/>
    </row>
    <row r="120" spans="1:6" s="184" customFormat="1" x14ac:dyDescent="0.2">
      <c r="A120" s="404"/>
      <c r="B120" s="405"/>
      <c r="C120" s="438"/>
      <c r="D120" s="438"/>
      <c r="E120" s="438"/>
      <c r="F120" s="439"/>
    </row>
    <row r="121" spans="1:6" s="184" customFormat="1" ht="20.100000000000001" customHeight="1" x14ac:dyDescent="0.25">
      <c r="A121" s="420" t="s">
        <v>209</v>
      </c>
      <c r="B121" s="421"/>
      <c r="C121" s="422">
        <f>SUM(F112:F119)</f>
        <v>0</v>
      </c>
      <c r="D121" s="423"/>
      <c r="E121" s="423"/>
      <c r="F121" s="175" t="s">
        <v>180</v>
      </c>
    </row>
    <row r="122" spans="1:6" s="365" customFormat="1" x14ac:dyDescent="0.25"/>
    <row r="123" spans="1:6" s="365" customFormat="1" x14ac:dyDescent="0.25"/>
    <row r="124" spans="1:6" s="365" customFormat="1" x14ac:dyDescent="0.25"/>
    <row r="125" spans="1:6" s="365" customFormat="1" x14ac:dyDescent="0.25"/>
    <row r="126" spans="1:6" s="365" customFormat="1" x14ac:dyDescent="0.25"/>
    <row r="127" spans="1:6" s="365" customFormat="1" x14ac:dyDescent="0.25"/>
    <row r="128" spans="1:6" s="365" customFormat="1" x14ac:dyDescent="0.25"/>
    <row r="129" spans="1:6" s="365" customFormat="1" x14ac:dyDescent="0.25"/>
    <row r="130" spans="1:6" s="365" customFormat="1" x14ac:dyDescent="0.25"/>
    <row r="131" spans="1:6" s="365" customFormat="1" x14ac:dyDescent="0.25"/>
    <row r="132" spans="1:6" s="365" customFormat="1" x14ac:dyDescent="0.25"/>
    <row r="133" spans="1:6" s="365" customFormat="1" x14ac:dyDescent="0.25"/>
    <row r="134" spans="1:6" s="365" customFormat="1" x14ac:dyDescent="0.25"/>
    <row r="135" spans="1:6" s="365" customFormat="1" x14ac:dyDescent="0.25"/>
    <row r="136" spans="1:6" s="365" customFormat="1" x14ac:dyDescent="0.25"/>
    <row r="137" spans="1:6" s="365" customFormat="1" x14ac:dyDescent="0.25"/>
    <row r="138" spans="1:6" s="275" customFormat="1" ht="15.75" x14ac:dyDescent="0.25">
      <c r="A138" s="446" t="s">
        <v>199</v>
      </c>
      <c r="B138" s="446" t="s">
        <v>296</v>
      </c>
      <c r="C138" s="467"/>
      <c r="D138" s="468"/>
      <c r="E138" s="468"/>
      <c r="F138" s="468"/>
    </row>
    <row r="139" spans="1:6" s="275" customFormat="1" ht="15.75" x14ac:dyDescent="0.25">
      <c r="A139" s="446"/>
      <c r="B139" s="446"/>
      <c r="C139" s="467"/>
      <c r="D139" s="468"/>
      <c r="E139" s="468"/>
      <c r="F139" s="468"/>
    </row>
    <row r="140" spans="1:6" s="275" customFormat="1" ht="15.75" x14ac:dyDescent="0.25">
      <c r="A140" s="446"/>
      <c r="B140" s="446"/>
      <c r="C140" s="467"/>
      <c r="D140" s="468"/>
      <c r="E140" s="468"/>
      <c r="F140" s="468"/>
    </row>
    <row r="141" spans="1:6" s="275" customFormat="1" ht="60" x14ac:dyDescent="0.25">
      <c r="A141" s="340" t="s">
        <v>0</v>
      </c>
      <c r="B141" s="217" t="s">
        <v>455</v>
      </c>
      <c r="C141" s="346" t="s">
        <v>214</v>
      </c>
      <c r="D141" s="212">
        <v>1995</v>
      </c>
      <c r="E141" s="212"/>
      <c r="F141" s="212"/>
    </row>
    <row r="142" spans="1:6" s="369" customFormat="1" ht="132" customHeight="1" x14ac:dyDescent="0.25">
      <c r="A142" s="271" t="s">
        <v>13</v>
      </c>
      <c r="B142" s="272" t="s">
        <v>428</v>
      </c>
      <c r="C142" s="273" t="s">
        <v>214</v>
      </c>
      <c r="D142" s="274">
        <v>831.7</v>
      </c>
      <c r="E142" s="274"/>
      <c r="F142" s="274"/>
    </row>
    <row r="143" spans="1:6" s="369" customFormat="1" ht="132" customHeight="1" x14ac:dyDescent="0.25">
      <c r="A143" s="271" t="s">
        <v>19</v>
      </c>
      <c r="B143" s="272" t="s">
        <v>429</v>
      </c>
      <c r="C143" s="273" t="s">
        <v>214</v>
      </c>
      <c r="D143" s="274">
        <v>672.8</v>
      </c>
      <c r="E143" s="274"/>
      <c r="F143" s="274"/>
    </row>
    <row r="144" spans="1:6" s="275" customFormat="1" ht="90" x14ac:dyDescent="0.25">
      <c r="A144" s="340" t="s">
        <v>21</v>
      </c>
      <c r="B144" s="217" t="s">
        <v>423</v>
      </c>
      <c r="C144" s="346" t="s">
        <v>214</v>
      </c>
      <c r="D144" s="212">
        <v>56.5</v>
      </c>
      <c r="E144" s="212"/>
      <c r="F144" s="212"/>
    </row>
    <row r="145" spans="1:6" s="369" customFormat="1" ht="75" customHeight="1" x14ac:dyDescent="0.25">
      <c r="A145" s="271" t="s">
        <v>24</v>
      </c>
      <c r="B145" s="272" t="s">
        <v>424</v>
      </c>
      <c r="C145" s="273" t="s">
        <v>214</v>
      </c>
      <c r="D145" s="274">
        <v>108</v>
      </c>
      <c r="E145" s="274"/>
      <c r="F145" s="274"/>
    </row>
    <row r="146" spans="1:6" s="275" customFormat="1" ht="90" customHeight="1" x14ac:dyDescent="0.25">
      <c r="A146" s="340" t="s">
        <v>27</v>
      </c>
      <c r="B146" s="217" t="s">
        <v>425</v>
      </c>
      <c r="C146" s="346" t="s">
        <v>214</v>
      </c>
      <c r="D146" s="212">
        <v>81.67</v>
      </c>
      <c r="E146" s="212"/>
      <c r="F146" s="212"/>
    </row>
    <row r="147" spans="1:6" s="275" customFormat="1" ht="105" customHeight="1" x14ac:dyDescent="0.25">
      <c r="A147" s="340" t="s">
        <v>30</v>
      </c>
      <c r="B147" s="213" t="s">
        <v>456</v>
      </c>
      <c r="C147" s="346" t="s">
        <v>214</v>
      </c>
      <c r="D147" s="212">
        <v>160</v>
      </c>
      <c r="E147" s="212"/>
      <c r="F147" s="212"/>
    </row>
    <row r="148" spans="1:6" s="275" customFormat="1" ht="75" customHeight="1" x14ac:dyDescent="0.25">
      <c r="A148" s="340" t="s">
        <v>33</v>
      </c>
      <c r="B148" s="217" t="s">
        <v>426</v>
      </c>
      <c r="C148" s="346" t="s">
        <v>214</v>
      </c>
      <c r="D148" s="212">
        <v>151.1</v>
      </c>
      <c r="E148" s="212"/>
      <c r="F148" s="212"/>
    </row>
    <row r="149" spans="1:6" s="275" customFormat="1" ht="15.75" x14ac:dyDescent="0.25">
      <c r="A149" s="448"/>
      <c r="B149" s="448"/>
      <c r="C149" s="415"/>
      <c r="D149" s="415"/>
      <c r="E149" s="415"/>
      <c r="F149" s="415"/>
    </row>
    <row r="150" spans="1:6" s="275" customFormat="1" ht="18.75" x14ac:dyDescent="0.3">
      <c r="A150" s="477" t="s">
        <v>209</v>
      </c>
      <c r="B150" s="478"/>
      <c r="C150" s="471">
        <f>SUM(F141:F148)</f>
        <v>0</v>
      </c>
      <c r="D150" s="472"/>
      <c r="E150" s="472"/>
      <c r="F150" s="370" t="s">
        <v>180</v>
      </c>
    </row>
    <row r="151" spans="1:6" s="365" customFormat="1" x14ac:dyDescent="0.25"/>
    <row r="152" spans="1:6" s="365" customFormat="1" x14ac:dyDescent="0.25"/>
    <row r="153" spans="1:6" s="365" customFormat="1" x14ac:dyDescent="0.25"/>
    <row r="154" spans="1:6" s="365" customFormat="1" x14ac:dyDescent="0.25"/>
    <row r="155" spans="1:6" s="365" customFormat="1" x14ac:dyDescent="0.25"/>
    <row r="156" spans="1:6" s="365" customFormat="1" x14ac:dyDescent="0.25"/>
    <row r="157" spans="1:6" s="365" customFormat="1" x14ac:dyDescent="0.25"/>
    <row r="158" spans="1:6" s="275" customFormat="1" ht="15.75" x14ac:dyDescent="0.25">
      <c r="A158" s="446" t="s">
        <v>383</v>
      </c>
      <c r="B158" s="446" t="s">
        <v>382</v>
      </c>
      <c r="C158" s="467"/>
      <c r="D158" s="468"/>
      <c r="E158" s="468"/>
      <c r="F158" s="468"/>
    </row>
    <row r="159" spans="1:6" s="275" customFormat="1" ht="15.75" x14ac:dyDescent="0.25">
      <c r="A159" s="446"/>
      <c r="B159" s="446"/>
      <c r="C159" s="467"/>
      <c r="D159" s="468"/>
      <c r="E159" s="468"/>
      <c r="F159" s="468"/>
    </row>
    <row r="160" spans="1:6" s="275" customFormat="1" ht="15.75" x14ac:dyDescent="0.25">
      <c r="A160" s="446"/>
      <c r="B160" s="446"/>
      <c r="C160" s="467"/>
      <c r="D160" s="468"/>
      <c r="E160" s="468"/>
      <c r="F160" s="468"/>
    </row>
    <row r="161" spans="1:6" s="275" customFormat="1" ht="75" x14ac:dyDescent="0.25">
      <c r="A161" s="340" t="s">
        <v>0</v>
      </c>
      <c r="B161" s="217" t="s">
        <v>381</v>
      </c>
      <c r="C161" s="346" t="s">
        <v>17</v>
      </c>
      <c r="D161" s="212">
        <v>8</v>
      </c>
      <c r="E161" s="212"/>
      <c r="F161" s="212"/>
    </row>
    <row r="162" spans="1:6" s="275" customFormat="1" ht="90" x14ac:dyDescent="0.25">
      <c r="A162" s="340" t="s">
        <v>13</v>
      </c>
      <c r="B162" s="217" t="s">
        <v>380</v>
      </c>
      <c r="C162" s="346" t="s">
        <v>214</v>
      </c>
      <c r="D162" s="212">
        <v>1995</v>
      </c>
      <c r="E162" s="212"/>
      <c r="F162" s="212"/>
    </row>
    <row r="163" spans="1:6" s="275" customFormat="1" ht="60" x14ac:dyDescent="0.25">
      <c r="A163" s="340" t="s">
        <v>19</v>
      </c>
      <c r="B163" s="217" t="s">
        <v>379</v>
      </c>
      <c r="C163" s="346" t="s">
        <v>214</v>
      </c>
      <c r="D163" s="212">
        <v>1995</v>
      </c>
      <c r="E163" s="212"/>
      <c r="F163" s="212"/>
    </row>
    <row r="164" spans="1:6" s="275" customFormat="1" ht="15.75" x14ac:dyDescent="0.25">
      <c r="A164" s="448"/>
      <c r="B164" s="448"/>
      <c r="C164" s="415"/>
      <c r="D164" s="415"/>
      <c r="E164" s="415"/>
      <c r="F164" s="415"/>
    </row>
    <row r="165" spans="1:6" s="275" customFormat="1" ht="18.75" x14ac:dyDescent="0.3">
      <c r="A165" s="477" t="s">
        <v>209</v>
      </c>
      <c r="B165" s="478"/>
      <c r="C165" s="471">
        <f>SUM(F161:F163)</f>
        <v>0</v>
      </c>
      <c r="D165" s="472"/>
      <c r="E165" s="472"/>
      <c r="F165" s="370" t="s">
        <v>180</v>
      </c>
    </row>
    <row r="166" spans="1:6" s="365" customFormat="1" x14ac:dyDescent="0.25"/>
    <row r="167" spans="1:6" s="365" customFormat="1" x14ac:dyDescent="0.25"/>
    <row r="168" spans="1:6" s="365" customFormat="1" x14ac:dyDescent="0.25"/>
    <row r="169" spans="1:6" s="365" customFormat="1" x14ac:dyDescent="0.25"/>
    <row r="170" spans="1:6" s="365" customFormat="1" x14ac:dyDescent="0.25"/>
    <row r="171" spans="1:6" s="365" customFormat="1" x14ac:dyDescent="0.25"/>
    <row r="172" spans="1:6" s="365" customFormat="1" x14ac:dyDescent="0.25"/>
    <row r="173" spans="1:6" s="275" customFormat="1" ht="15.75" x14ac:dyDescent="0.25">
      <c r="A173" s="446" t="s">
        <v>195</v>
      </c>
      <c r="B173" s="446" t="s">
        <v>294</v>
      </c>
      <c r="C173" s="467"/>
      <c r="D173" s="468"/>
      <c r="E173" s="468"/>
      <c r="F173" s="468"/>
    </row>
    <row r="174" spans="1:6" s="275" customFormat="1" ht="15.75" x14ac:dyDescent="0.25">
      <c r="A174" s="446"/>
      <c r="B174" s="446"/>
      <c r="C174" s="467"/>
      <c r="D174" s="468"/>
      <c r="E174" s="468"/>
      <c r="F174" s="468"/>
    </row>
    <row r="175" spans="1:6" s="275" customFormat="1" ht="15.75" x14ac:dyDescent="0.25">
      <c r="A175" s="446"/>
      <c r="B175" s="446"/>
      <c r="C175" s="467"/>
      <c r="D175" s="468"/>
      <c r="E175" s="468"/>
      <c r="F175" s="468"/>
    </row>
    <row r="176" spans="1:6" s="275" customFormat="1" ht="165" x14ac:dyDescent="0.25">
      <c r="A176" s="340">
        <v>1</v>
      </c>
      <c r="B176" s="217" t="s">
        <v>378</v>
      </c>
      <c r="C176" s="346" t="s">
        <v>214</v>
      </c>
      <c r="D176" s="212">
        <v>1995</v>
      </c>
      <c r="E176" s="212"/>
      <c r="F176" s="212"/>
    </row>
    <row r="177" spans="1:6" s="275" customFormat="1" ht="90" x14ac:dyDescent="0.25">
      <c r="A177" s="340">
        <v>2</v>
      </c>
      <c r="B177" s="217" t="s">
        <v>377</v>
      </c>
      <c r="C177" s="346" t="s">
        <v>170</v>
      </c>
      <c r="D177" s="212">
        <v>120</v>
      </c>
      <c r="E177" s="212"/>
      <c r="F177" s="212"/>
    </row>
    <row r="178" spans="1:6" s="275" customFormat="1" ht="105" x14ac:dyDescent="0.25">
      <c r="A178" s="340">
        <v>3</v>
      </c>
      <c r="B178" s="217" t="s">
        <v>376</v>
      </c>
      <c r="C178" s="346" t="s">
        <v>170</v>
      </c>
      <c r="D178" s="212">
        <v>42</v>
      </c>
      <c r="E178" s="212"/>
      <c r="F178" s="212"/>
    </row>
    <row r="179" spans="1:6" s="275" customFormat="1" ht="135" customHeight="1" x14ac:dyDescent="0.25">
      <c r="A179" s="340" t="s">
        <v>21</v>
      </c>
      <c r="B179" s="217" t="s">
        <v>375</v>
      </c>
      <c r="C179" s="346" t="s">
        <v>170</v>
      </c>
      <c r="D179" s="212">
        <v>240</v>
      </c>
      <c r="E179" s="212"/>
      <c r="F179" s="212"/>
    </row>
    <row r="180" spans="1:6" s="275" customFormat="1" ht="15.75" x14ac:dyDescent="0.25">
      <c r="A180" s="448"/>
      <c r="B180" s="448"/>
      <c r="C180" s="415"/>
      <c r="D180" s="415"/>
      <c r="E180" s="415"/>
      <c r="F180" s="415"/>
    </row>
    <row r="181" spans="1:6" s="275" customFormat="1" ht="18.75" x14ac:dyDescent="0.3">
      <c r="A181" s="477" t="s">
        <v>209</v>
      </c>
      <c r="B181" s="478"/>
      <c r="C181" s="471">
        <f>SUM(F176:F179)</f>
        <v>0</v>
      </c>
      <c r="D181" s="472"/>
      <c r="E181" s="472"/>
      <c r="F181" s="370" t="s">
        <v>180</v>
      </c>
    </row>
    <row r="182" spans="1:6" s="365" customFormat="1" x14ac:dyDescent="0.25"/>
    <row r="183" spans="1:6" s="365" customFormat="1" x14ac:dyDescent="0.25"/>
    <row r="184" spans="1:6" s="365" customFormat="1" x14ac:dyDescent="0.25"/>
    <row r="185" spans="1:6" s="365" customFormat="1" x14ac:dyDescent="0.25"/>
    <row r="186" spans="1:6" s="365" customFormat="1" x14ac:dyDescent="0.25"/>
    <row r="187" spans="1:6" s="365" customFormat="1" x14ac:dyDescent="0.25"/>
    <row r="188" spans="1:6" s="365" customFormat="1" x14ac:dyDescent="0.25"/>
    <row r="189" spans="1:6" s="365" customFormat="1" x14ac:dyDescent="0.25"/>
    <row r="190" spans="1:6" s="365" customFormat="1" x14ac:dyDescent="0.25"/>
    <row r="191" spans="1:6" s="365" customFormat="1" x14ac:dyDescent="0.25"/>
    <row r="192" spans="1:6" s="184" customFormat="1" ht="19.5" customHeight="1" x14ac:dyDescent="0.2">
      <c r="A192" s="446" t="s">
        <v>193</v>
      </c>
      <c r="B192" s="466" t="s">
        <v>196</v>
      </c>
      <c r="C192" s="467"/>
      <c r="D192" s="468"/>
      <c r="E192" s="468"/>
      <c r="F192" s="468"/>
    </row>
    <row r="193" spans="1:6" s="184" customFormat="1" ht="19.5" customHeight="1" x14ac:dyDescent="0.2">
      <c r="A193" s="446"/>
      <c r="B193" s="466"/>
      <c r="C193" s="467"/>
      <c r="D193" s="468"/>
      <c r="E193" s="468"/>
      <c r="F193" s="468"/>
    </row>
    <row r="194" spans="1:6" s="184" customFormat="1" ht="19.5" customHeight="1" x14ac:dyDescent="0.2">
      <c r="A194" s="446"/>
      <c r="B194" s="466"/>
      <c r="C194" s="467"/>
      <c r="D194" s="468"/>
      <c r="E194" s="468"/>
      <c r="F194" s="468"/>
    </row>
    <row r="195" spans="1:6" s="184" customFormat="1" ht="341.25" customHeight="1" x14ac:dyDescent="0.2">
      <c r="A195" s="340"/>
      <c r="B195" s="489" t="s">
        <v>457</v>
      </c>
      <c r="C195" s="418"/>
      <c r="D195" s="418"/>
      <c r="E195" s="418"/>
      <c r="F195" s="419"/>
    </row>
    <row r="196" spans="1:6" s="184" customFormat="1" ht="19.5" customHeight="1" x14ac:dyDescent="0.2">
      <c r="A196" s="339"/>
      <c r="B196" s="354"/>
      <c r="C196" s="346"/>
      <c r="D196" s="355"/>
      <c r="E196" s="355"/>
      <c r="F196" s="355"/>
    </row>
    <row r="197" spans="1:6" s="184" customFormat="1" ht="61.5" customHeight="1" x14ac:dyDescent="0.2">
      <c r="A197" s="340">
        <v>1</v>
      </c>
      <c r="B197" s="214" t="s">
        <v>374</v>
      </c>
      <c r="C197" s="346" t="s">
        <v>214</v>
      </c>
      <c r="D197" s="212">
        <v>360</v>
      </c>
      <c r="E197" s="212"/>
      <c r="F197" s="212"/>
    </row>
    <row r="198" spans="1:6" s="184" customFormat="1" ht="81.75" customHeight="1" x14ac:dyDescent="0.2">
      <c r="A198" s="340">
        <v>2</v>
      </c>
      <c r="B198" s="214" t="s">
        <v>373</v>
      </c>
      <c r="C198" s="346" t="s">
        <v>214</v>
      </c>
      <c r="D198" s="212">
        <v>130</v>
      </c>
      <c r="E198" s="212"/>
      <c r="F198" s="212"/>
    </row>
    <row r="199" spans="1:6" s="184" customFormat="1" ht="135" customHeight="1" x14ac:dyDescent="0.2">
      <c r="A199" s="340">
        <v>3</v>
      </c>
      <c r="B199" s="214" t="s">
        <v>372</v>
      </c>
      <c r="C199" s="346" t="s">
        <v>214</v>
      </c>
      <c r="D199" s="212">
        <v>20</v>
      </c>
      <c r="E199" s="212"/>
      <c r="F199" s="212"/>
    </row>
    <row r="200" spans="1:6" s="184" customFormat="1" ht="96" customHeight="1" x14ac:dyDescent="0.2">
      <c r="A200" s="340" t="s">
        <v>371</v>
      </c>
      <c r="B200" s="195" t="s">
        <v>370</v>
      </c>
      <c r="C200" s="346" t="s">
        <v>170</v>
      </c>
      <c r="D200" s="212">
        <v>21</v>
      </c>
      <c r="E200" s="212"/>
      <c r="F200" s="212"/>
    </row>
    <row r="201" spans="1:6" s="184" customFormat="1" ht="86.25" customHeight="1" x14ac:dyDescent="0.2">
      <c r="A201" s="340" t="s">
        <v>24</v>
      </c>
      <c r="B201" s="195" t="s">
        <v>369</v>
      </c>
      <c r="C201" s="346" t="s">
        <v>170</v>
      </c>
      <c r="D201" s="212">
        <v>9</v>
      </c>
      <c r="E201" s="212"/>
      <c r="F201" s="212"/>
    </row>
    <row r="202" spans="1:6" s="184" customFormat="1" ht="24.75" customHeight="1" x14ac:dyDescent="0.2">
      <c r="A202" s="340"/>
      <c r="B202" s="261"/>
      <c r="C202" s="237"/>
      <c r="D202" s="236"/>
      <c r="E202" s="236"/>
      <c r="F202" s="235"/>
    </row>
    <row r="203" spans="1:6" s="184" customFormat="1" ht="201.75" customHeight="1" x14ac:dyDescent="0.2">
      <c r="A203" s="340" t="s">
        <v>27</v>
      </c>
      <c r="B203" s="417" t="s">
        <v>458</v>
      </c>
      <c r="C203" s="418"/>
      <c r="D203" s="418"/>
      <c r="E203" s="418"/>
      <c r="F203" s="419"/>
    </row>
    <row r="204" spans="1:6" s="184" customFormat="1" ht="19.5" customHeight="1" x14ac:dyDescent="0.2">
      <c r="A204" s="340"/>
      <c r="B204" s="239"/>
      <c r="C204" s="346" t="s">
        <v>214</v>
      </c>
      <c r="D204" s="212">
        <v>1600</v>
      </c>
      <c r="E204" s="212"/>
      <c r="F204" s="212"/>
    </row>
    <row r="205" spans="1:6" s="184" customFormat="1" ht="19.5" customHeight="1" x14ac:dyDescent="0.2">
      <c r="A205" s="340"/>
      <c r="B205" s="239"/>
      <c r="C205" s="346"/>
      <c r="D205" s="212"/>
      <c r="E205" s="212"/>
      <c r="F205" s="212"/>
    </row>
    <row r="206" spans="1:6" s="184" customFormat="1" ht="105" customHeight="1" x14ac:dyDescent="0.2">
      <c r="A206" s="340" t="s">
        <v>30</v>
      </c>
      <c r="B206" s="214" t="s">
        <v>285</v>
      </c>
      <c r="C206" s="346" t="s">
        <v>214</v>
      </c>
      <c r="D206" s="212">
        <v>260</v>
      </c>
      <c r="E206" s="212"/>
      <c r="F206" s="212"/>
    </row>
    <row r="207" spans="1:6" s="184" customFormat="1" ht="219.75" customHeight="1" x14ac:dyDescent="0.2">
      <c r="A207" s="340" t="s">
        <v>33</v>
      </c>
      <c r="B207" s="417" t="s">
        <v>459</v>
      </c>
      <c r="C207" s="418"/>
      <c r="D207" s="418"/>
      <c r="E207" s="418"/>
      <c r="F207" s="419"/>
    </row>
    <row r="208" spans="1:6" s="184" customFormat="1" x14ac:dyDescent="0.2">
      <c r="A208" s="340"/>
      <c r="B208" s="214"/>
      <c r="C208" s="346" t="s">
        <v>214</v>
      </c>
      <c r="D208" s="212">
        <v>250</v>
      </c>
      <c r="E208" s="212"/>
      <c r="F208" s="212"/>
    </row>
    <row r="209" spans="1:6" s="184" customFormat="1" x14ac:dyDescent="0.2">
      <c r="A209" s="340"/>
      <c r="B209" s="214"/>
      <c r="C209" s="346"/>
      <c r="D209" s="212"/>
      <c r="E209" s="212"/>
      <c r="F209" s="212"/>
    </row>
    <row r="210" spans="1:6" s="184" customFormat="1" ht="46.5" customHeight="1" x14ac:dyDescent="0.2">
      <c r="A210" s="340" t="s">
        <v>36</v>
      </c>
      <c r="B210" s="214" t="s">
        <v>246</v>
      </c>
      <c r="C210" s="346" t="s">
        <v>210</v>
      </c>
      <c r="D210" s="212">
        <v>670</v>
      </c>
      <c r="E210" s="212"/>
      <c r="F210" s="212"/>
    </row>
    <row r="211" spans="1:6" s="184" customFormat="1" ht="144.75" customHeight="1" x14ac:dyDescent="0.2">
      <c r="A211" s="340" t="s">
        <v>39</v>
      </c>
      <c r="B211" s="214" t="s">
        <v>368</v>
      </c>
      <c r="C211" s="346" t="s">
        <v>210</v>
      </c>
      <c r="D211" s="212">
        <v>320</v>
      </c>
      <c r="E211" s="212"/>
      <c r="F211" s="212"/>
    </row>
    <row r="212" spans="1:6" s="184" customFormat="1" ht="24.75" customHeight="1" x14ac:dyDescent="0.2">
      <c r="A212" s="340"/>
      <c r="B212" s="214"/>
      <c r="C212" s="346"/>
      <c r="D212" s="212"/>
      <c r="E212" s="212"/>
      <c r="F212" s="212"/>
    </row>
    <row r="213" spans="1:6" s="184" customFormat="1" ht="126.75" customHeight="1" x14ac:dyDescent="0.2">
      <c r="A213" s="340" t="s">
        <v>42</v>
      </c>
      <c r="B213" s="214" t="s">
        <v>367</v>
      </c>
      <c r="C213" s="346" t="s">
        <v>214</v>
      </c>
      <c r="D213" s="212">
        <v>80</v>
      </c>
      <c r="E213" s="212"/>
      <c r="F213" s="212"/>
    </row>
    <row r="214" spans="1:6" s="184" customFormat="1" ht="110.25" customHeight="1" x14ac:dyDescent="0.2">
      <c r="A214" s="340" t="s">
        <v>45</v>
      </c>
      <c r="B214" s="195" t="s">
        <v>366</v>
      </c>
      <c r="C214" s="346" t="s">
        <v>214</v>
      </c>
      <c r="D214" s="212">
        <v>115</v>
      </c>
      <c r="E214" s="212"/>
      <c r="F214" s="212"/>
    </row>
    <row r="215" spans="1:6" s="184" customFormat="1" ht="35.25" customHeight="1" x14ac:dyDescent="0.2">
      <c r="A215" s="340" t="s">
        <v>177</v>
      </c>
      <c r="B215" s="195" t="s">
        <v>245</v>
      </c>
      <c r="C215" s="346" t="s">
        <v>214</v>
      </c>
      <c r="D215" s="212">
        <v>2400</v>
      </c>
      <c r="E215" s="212"/>
      <c r="F215" s="212"/>
    </row>
    <row r="216" spans="1:6" s="184" customFormat="1" ht="45" customHeight="1" x14ac:dyDescent="0.2">
      <c r="A216" s="340">
        <v>14</v>
      </c>
      <c r="B216" s="214" t="s">
        <v>365</v>
      </c>
      <c r="C216" s="346" t="s">
        <v>17</v>
      </c>
      <c r="D216" s="212">
        <v>1</v>
      </c>
      <c r="E216" s="212"/>
      <c r="F216" s="212"/>
    </row>
    <row r="217" spans="1:6" s="184" customFormat="1" ht="20.100000000000001" customHeight="1" x14ac:dyDescent="0.2">
      <c r="A217" s="448"/>
      <c r="B217" s="448"/>
      <c r="C217" s="415"/>
      <c r="D217" s="415"/>
      <c r="E217" s="415"/>
      <c r="F217" s="415"/>
    </row>
    <row r="218" spans="1:6" s="184" customFormat="1" ht="20.100000000000001" customHeight="1" x14ac:dyDescent="0.25">
      <c r="A218" s="469" t="s">
        <v>209</v>
      </c>
      <c r="B218" s="470"/>
      <c r="C218" s="471">
        <f>SUM(F197:F216)</f>
        <v>0</v>
      </c>
      <c r="D218" s="472"/>
      <c r="E218" s="472"/>
      <c r="F218" s="175" t="s">
        <v>180</v>
      </c>
    </row>
    <row r="219" spans="1:6" s="365" customFormat="1" x14ac:dyDescent="0.25"/>
    <row r="220" spans="1:6" s="365" customFormat="1" x14ac:dyDescent="0.25"/>
    <row r="221" spans="1:6" s="365" customFormat="1" x14ac:dyDescent="0.25"/>
    <row r="222" spans="1:6" s="365" customFormat="1" x14ac:dyDescent="0.25"/>
    <row r="223" spans="1:6" s="275" customFormat="1" ht="15.75" x14ac:dyDescent="0.25">
      <c r="A223" s="446" t="s">
        <v>293</v>
      </c>
      <c r="B223" s="466" t="s">
        <v>198</v>
      </c>
      <c r="C223" s="467"/>
      <c r="D223" s="468"/>
      <c r="E223" s="468"/>
      <c r="F223" s="468"/>
    </row>
    <row r="224" spans="1:6" s="275" customFormat="1" ht="15.75" x14ac:dyDescent="0.25">
      <c r="A224" s="446"/>
      <c r="B224" s="466"/>
      <c r="C224" s="467"/>
      <c r="D224" s="468"/>
      <c r="E224" s="468"/>
      <c r="F224" s="468"/>
    </row>
    <row r="225" spans="1:6" s="275" customFormat="1" ht="15.75" x14ac:dyDescent="0.25">
      <c r="A225" s="446"/>
      <c r="B225" s="466"/>
      <c r="C225" s="467"/>
      <c r="D225" s="468"/>
      <c r="E225" s="468"/>
      <c r="F225" s="468"/>
    </row>
    <row r="226" spans="1:6" s="275" customFormat="1" ht="98.25" customHeight="1" x14ac:dyDescent="0.25">
      <c r="A226" s="340" t="s">
        <v>0</v>
      </c>
      <c r="B226" s="217" t="s">
        <v>364</v>
      </c>
      <c r="C226" s="346" t="s">
        <v>170</v>
      </c>
      <c r="D226" s="212">
        <v>264</v>
      </c>
      <c r="E226" s="212"/>
      <c r="F226" s="212"/>
    </row>
    <row r="227" spans="1:6" s="275" customFormat="1" ht="101.25" customHeight="1" x14ac:dyDescent="0.25">
      <c r="A227" s="340" t="s">
        <v>13</v>
      </c>
      <c r="B227" s="217" t="s">
        <v>363</v>
      </c>
      <c r="C227" s="346" t="s">
        <v>170</v>
      </c>
      <c r="D227" s="212">
        <v>120</v>
      </c>
      <c r="E227" s="212"/>
      <c r="F227" s="212"/>
    </row>
    <row r="228" spans="1:6" s="275" customFormat="1" ht="99.75" customHeight="1" x14ac:dyDescent="0.25">
      <c r="A228" s="340" t="s">
        <v>19</v>
      </c>
      <c r="B228" s="217" t="s">
        <v>362</v>
      </c>
      <c r="C228" s="346" t="s">
        <v>252</v>
      </c>
      <c r="D228" s="212">
        <v>50</v>
      </c>
      <c r="E228" s="212"/>
      <c r="F228" s="212"/>
    </row>
    <row r="229" spans="1:6" s="275" customFormat="1" ht="92.25" customHeight="1" x14ac:dyDescent="0.25">
      <c r="A229" s="340" t="s">
        <v>21</v>
      </c>
      <c r="B229" s="217" t="s">
        <v>361</v>
      </c>
      <c r="C229" s="346" t="s">
        <v>252</v>
      </c>
      <c r="D229" s="212">
        <v>28</v>
      </c>
      <c r="E229" s="212"/>
      <c r="F229" s="212"/>
    </row>
    <row r="230" spans="1:6" s="275" customFormat="1" ht="57.75" customHeight="1" x14ac:dyDescent="0.25">
      <c r="A230" s="340" t="s">
        <v>24</v>
      </c>
      <c r="B230" s="217" t="s">
        <v>360</v>
      </c>
      <c r="C230" s="346" t="s">
        <v>252</v>
      </c>
      <c r="D230" s="212">
        <v>103</v>
      </c>
      <c r="E230" s="212"/>
      <c r="F230" s="212"/>
    </row>
    <row r="231" spans="1:6" s="275" customFormat="1" ht="72" customHeight="1" x14ac:dyDescent="0.25">
      <c r="A231" s="340" t="s">
        <v>27</v>
      </c>
      <c r="B231" s="217" t="s">
        <v>450</v>
      </c>
      <c r="C231" s="346" t="s">
        <v>210</v>
      </c>
      <c r="D231" s="212">
        <v>180</v>
      </c>
      <c r="E231" s="212"/>
      <c r="F231" s="212"/>
    </row>
    <row r="232" spans="1:6" s="275" customFormat="1" ht="112.5" customHeight="1" x14ac:dyDescent="0.25">
      <c r="A232" s="340" t="s">
        <v>359</v>
      </c>
      <c r="B232" s="217" t="s">
        <v>358</v>
      </c>
      <c r="C232" s="346" t="s">
        <v>210</v>
      </c>
      <c r="D232" s="212">
        <v>25</v>
      </c>
      <c r="E232" s="212"/>
      <c r="F232" s="212"/>
    </row>
    <row r="233" spans="1:6" s="275" customFormat="1" ht="15.75" x14ac:dyDescent="0.25">
      <c r="A233" s="448"/>
      <c r="B233" s="448"/>
      <c r="C233" s="448"/>
      <c r="D233" s="448"/>
      <c r="E233" s="448"/>
      <c r="F233" s="448"/>
    </row>
    <row r="234" spans="1:6" s="275" customFormat="1" ht="18.75" x14ac:dyDescent="0.3">
      <c r="A234" s="469" t="s">
        <v>209</v>
      </c>
      <c r="B234" s="469"/>
      <c r="C234" s="479">
        <f>SUM(F226:F232)</f>
        <v>0</v>
      </c>
      <c r="D234" s="479"/>
      <c r="E234" s="479"/>
      <c r="F234" s="371" t="s">
        <v>180</v>
      </c>
    </row>
    <row r="235" spans="1:6" s="365" customFormat="1" x14ac:dyDescent="0.25"/>
    <row r="236" spans="1:6" s="365" customFormat="1" x14ac:dyDescent="0.25"/>
    <row r="237" spans="1:6" s="365" customFormat="1" x14ac:dyDescent="0.25"/>
    <row r="238" spans="1:6" s="365" customFormat="1" x14ac:dyDescent="0.25"/>
    <row r="239" spans="1:6" s="184" customFormat="1" ht="20.100000000000001" customHeight="1" x14ac:dyDescent="0.2">
      <c r="A239" s="425" t="s">
        <v>357</v>
      </c>
      <c r="B239" s="425" t="s">
        <v>194</v>
      </c>
      <c r="C239" s="411"/>
      <c r="D239" s="432"/>
      <c r="E239" s="432"/>
      <c r="F239" s="432"/>
    </row>
    <row r="240" spans="1:6" s="184" customFormat="1" x14ac:dyDescent="0.2">
      <c r="A240" s="426"/>
      <c r="B240" s="426"/>
      <c r="C240" s="431"/>
      <c r="D240" s="433"/>
      <c r="E240" s="433"/>
      <c r="F240" s="433"/>
    </row>
    <row r="241" spans="1:7" s="184" customFormat="1" x14ac:dyDescent="0.2">
      <c r="A241" s="427"/>
      <c r="B241" s="427"/>
      <c r="C241" s="412"/>
      <c r="D241" s="434"/>
      <c r="E241" s="434"/>
      <c r="F241" s="434"/>
    </row>
    <row r="242" spans="1:7" s="184" customFormat="1" ht="201.75" customHeight="1" x14ac:dyDescent="0.2">
      <c r="A242" s="340" t="s">
        <v>0</v>
      </c>
      <c r="B242" s="417" t="s">
        <v>487</v>
      </c>
      <c r="C242" s="418"/>
      <c r="D242" s="418"/>
      <c r="E242" s="418"/>
      <c r="F242" s="419"/>
    </row>
    <row r="243" spans="1:7" s="245" customFormat="1" ht="14.25" x14ac:dyDescent="0.2">
      <c r="A243" s="250"/>
      <c r="B243" s="249"/>
      <c r="C243" s="248"/>
      <c r="D243" s="247"/>
      <c r="E243" s="247"/>
      <c r="F243" s="247"/>
      <c r="G243" s="246"/>
    </row>
    <row r="244" spans="1:7" s="255" customFormat="1" x14ac:dyDescent="0.25">
      <c r="A244" s="260"/>
      <c r="B244" s="259" t="s">
        <v>356</v>
      </c>
      <c r="C244" s="258"/>
      <c r="D244" s="257"/>
      <c r="E244" s="257"/>
      <c r="F244" s="257"/>
      <c r="G244" s="256"/>
    </row>
    <row r="245" spans="1:7" s="245" customFormat="1" ht="14.25" x14ac:dyDescent="0.2">
      <c r="A245" s="250" t="s">
        <v>355</v>
      </c>
      <c r="B245" s="249" t="s">
        <v>354</v>
      </c>
      <c r="C245" s="248" t="s">
        <v>17</v>
      </c>
      <c r="D245" s="247">
        <v>31</v>
      </c>
      <c r="E245" s="247"/>
      <c r="F245" s="247"/>
      <c r="G245" s="246"/>
    </row>
    <row r="246" spans="1:7" s="245" customFormat="1" ht="14.25" x14ac:dyDescent="0.2">
      <c r="A246" s="250" t="s">
        <v>353</v>
      </c>
      <c r="B246" s="249" t="s">
        <v>352</v>
      </c>
      <c r="C246" s="248" t="s">
        <v>17</v>
      </c>
      <c r="D246" s="247">
        <v>4</v>
      </c>
      <c r="E246" s="247"/>
      <c r="F246" s="247"/>
      <c r="G246" s="246"/>
    </row>
    <row r="247" spans="1:7" s="245" customFormat="1" ht="14.25" x14ac:dyDescent="0.2">
      <c r="A247" s="250" t="s">
        <v>351</v>
      </c>
      <c r="B247" s="249" t="s">
        <v>350</v>
      </c>
      <c r="C247" s="248" t="s">
        <v>17</v>
      </c>
      <c r="D247" s="247">
        <v>4</v>
      </c>
      <c r="E247" s="247"/>
      <c r="F247" s="247"/>
      <c r="G247" s="246"/>
    </row>
    <row r="248" spans="1:7" s="245" customFormat="1" ht="14.25" x14ac:dyDescent="0.2">
      <c r="A248" s="250" t="s">
        <v>349</v>
      </c>
      <c r="B248" s="249" t="s">
        <v>348</v>
      </c>
      <c r="C248" s="248" t="s">
        <v>17</v>
      </c>
      <c r="D248" s="247">
        <v>2</v>
      </c>
      <c r="E248" s="247"/>
      <c r="F248" s="247"/>
      <c r="G248" s="246"/>
    </row>
    <row r="249" spans="1:7" s="245" customFormat="1" ht="14.25" x14ac:dyDescent="0.2">
      <c r="A249" s="250" t="s">
        <v>347</v>
      </c>
      <c r="B249" s="249" t="s">
        <v>346</v>
      </c>
      <c r="C249" s="248" t="s">
        <v>17</v>
      </c>
      <c r="D249" s="247">
        <v>3</v>
      </c>
      <c r="E249" s="247"/>
      <c r="F249" s="247"/>
      <c r="G249" s="246"/>
    </row>
    <row r="250" spans="1:7" s="245" customFormat="1" ht="14.25" x14ac:dyDescent="0.2">
      <c r="A250" s="250" t="s">
        <v>345</v>
      </c>
      <c r="B250" s="249" t="s">
        <v>344</v>
      </c>
      <c r="C250" s="248" t="s">
        <v>17</v>
      </c>
      <c r="D250" s="247">
        <v>1</v>
      </c>
      <c r="E250" s="247"/>
      <c r="F250" s="247"/>
      <c r="G250" s="246"/>
    </row>
    <row r="251" spans="1:7" s="245" customFormat="1" ht="14.25" x14ac:dyDescent="0.2">
      <c r="A251" s="250" t="s">
        <v>343</v>
      </c>
      <c r="B251" s="249" t="s">
        <v>342</v>
      </c>
      <c r="C251" s="248" t="s">
        <v>17</v>
      </c>
      <c r="D251" s="247">
        <v>2</v>
      </c>
      <c r="E251" s="247"/>
      <c r="F251" s="247"/>
      <c r="G251" s="246"/>
    </row>
    <row r="252" spans="1:7" s="245" customFormat="1" ht="14.25" x14ac:dyDescent="0.2">
      <c r="A252" s="250" t="s">
        <v>341</v>
      </c>
      <c r="B252" s="249" t="s">
        <v>340</v>
      </c>
      <c r="C252" s="248" t="s">
        <v>17</v>
      </c>
      <c r="D252" s="247">
        <v>1</v>
      </c>
      <c r="E252" s="247"/>
      <c r="F252" s="247"/>
      <c r="G252" s="246"/>
    </row>
    <row r="253" spans="1:7" s="245" customFormat="1" ht="14.25" x14ac:dyDescent="0.2">
      <c r="A253" s="250" t="s">
        <v>339</v>
      </c>
      <c r="B253" s="249" t="s">
        <v>338</v>
      </c>
      <c r="C253" s="248" t="s">
        <v>17</v>
      </c>
      <c r="D253" s="247">
        <v>7</v>
      </c>
      <c r="E253" s="247"/>
      <c r="F253" s="247"/>
      <c r="G253" s="246"/>
    </row>
    <row r="254" spans="1:7" s="245" customFormat="1" ht="14.25" x14ac:dyDescent="0.2">
      <c r="A254" s="250" t="s">
        <v>337</v>
      </c>
      <c r="B254" s="249" t="s">
        <v>336</v>
      </c>
      <c r="C254" s="248" t="s">
        <v>17</v>
      </c>
      <c r="D254" s="247">
        <v>8</v>
      </c>
      <c r="E254" s="247"/>
      <c r="F254" s="247"/>
      <c r="G254" s="246"/>
    </row>
    <row r="255" spans="1:7" s="245" customFormat="1" ht="14.25" x14ac:dyDescent="0.2">
      <c r="A255" s="250" t="s">
        <v>335</v>
      </c>
      <c r="B255" s="249" t="s">
        <v>334</v>
      </c>
      <c r="C255" s="248" t="s">
        <v>17</v>
      </c>
      <c r="D255" s="247">
        <v>1</v>
      </c>
      <c r="E255" s="247"/>
      <c r="F255" s="247"/>
      <c r="G255" s="246"/>
    </row>
    <row r="256" spans="1:7" s="245" customFormat="1" ht="28.5" x14ac:dyDescent="0.2">
      <c r="A256" s="254"/>
      <c r="B256" s="253" t="s">
        <v>333</v>
      </c>
      <c r="C256" s="252"/>
      <c r="D256" s="251"/>
      <c r="E256" s="251"/>
      <c r="F256" s="251"/>
    </row>
    <row r="257" spans="1:7" s="245" customFormat="1" ht="14.25" x14ac:dyDescent="0.2">
      <c r="A257" s="250" t="s">
        <v>332</v>
      </c>
      <c r="B257" s="249" t="s">
        <v>331</v>
      </c>
      <c r="C257" s="248" t="s">
        <v>17</v>
      </c>
      <c r="D257" s="247">
        <v>1</v>
      </c>
      <c r="E257" s="247"/>
      <c r="F257" s="247"/>
      <c r="G257" s="246"/>
    </row>
    <row r="258" spans="1:7" s="245" customFormat="1" ht="14.25" x14ac:dyDescent="0.2">
      <c r="A258" s="250"/>
      <c r="B258" s="249" t="s">
        <v>330</v>
      </c>
      <c r="C258" s="248" t="s">
        <v>17</v>
      </c>
      <c r="D258" s="247">
        <v>1</v>
      </c>
      <c r="E258" s="247"/>
      <c r="F258" s="247"/>
      <c r="G258" s="246"/>
    </row>
    <row r="259" spans="1:7" s="245" customFormat="1" ht="14.25" x14ac:dyDescent="0.2">
      <c r="A259" s="250"/>
      <c r="B259" s="249" t="s">
        <v>329</v>
      </c>
      <c r="C259" s="248" t="s">
        <v>17</v>
      </c>
      <c r="D259" s="247">
        <v>1</v>
      </c>
      <c r="E259" s="247"/>
      <c r="F259" s="247"/>
      <c r="G259" s="246"/>
    </row>
    <row r="260" spans="1:7" s="245" customFormat="1" ht="14.25" x14ac:dyDescent="0.2">
      <c r="A260" s="250"/>
      <c r="B260" s="249" t="s">
        <v>328</v>
      </c>
      <c r="C260" s="248" t="s">
        <v>17</v>
      </c>
      <c r="D260" s="247">
        <v>1</v>
      </c>
      <c r="E260" s="247"/>
      <c r="F260" s="247"/>
      <c r="G260" s="246"/>
    </row>
    <row r="261" spans="1:7" s="245" customFormat="1" ht="14.25" x14ac:dyDescent="0.2">
      <c r="A261" s="250" t="s">
        <v>327</v>
      </c>
      <c r="B261" s="249" t="s">
        <v>326</v>
      </c>
      <c r="C261" s="248" t="s">
        <v>17</v>
      </c>
      <c r="D261" s="247">
        <v>1</v>
      </c>
      <c r="E261" s="247"/>
      <c r="F261" s="247"/>
      <c r="G261" s="246"/>
    </row>
    <row r="262" spans="1:7" s="245" customFormat="1" ht="14.25" x14ac:dyDescent="0.2">
      <c r="A262" s="250"/>
      <c r="B262" s="249" t="s">
        <v>325</v>
      </c>
      <c r="C262" s="248" t="s">
        <v>17</v>
      </c>
      <c r="D262" s="247">
        <v>1</v>
      </c>
      <c r="E262" s="247"/>
      <c r="F262" s="247"/>
      <c r="G262" s="246"/>
    </row>
    <row r="263" spans="1:7" s="245" customFormat="1" ht="14.25" x14ac:dyDescent="0.2">
      <c r="A263" s="250"/>
      <c r="B263" s="249" t="s">
        <v>324</v>
      </c>
      <c r="C263" s="248" t="s">
        <v>17</v>
      </c>
      <c r="D263" s="247">
        <v>1</v>
      </c>
      <c r="E263" s="247"/>
      <c r="F263" s="247"/>
      <c r="G263" s="246"/>
    </row>
    <row r="264" spans="1:7" s="245" customFormat="1" ht="14.25" x14ac:dyDescent="0.2">
      <c r="A264" s="250"/>
      <c r="B264" s="249" t="s">
        <v>323</v>
      </c>
      <c r="C264" s="248" t="s">
        <v>17</v>
      </c>
      <c r="D264" s="247">
        <v>1</v>
      </c>
      <c r="E264" s="247"/>
      <c r="F264" s="247"/>
      <c r="G264" s="246"/>
    </row>
    <row r="265" spans="1:7" s="245" customFormat="1" ht="30" customHeight="1" x14ac:dyDescent="0.2">
      <c r="A265" s="250" t="s">
        <v>179</v>
      </c>
      <c r="B265" s="249" t="s">
        <v>322</v>
      </c>
      <c r="C265" s="248" t="s">
        <v>17</v>
      </c>
      <c r="D265" s="247">
        <v>1</v>
      </c>
      <c r="E265" s="247"/>
      <c r="F265" s="247"/>
      <c r="G265" s="246"/>
    </row>
    <row r="266" spans="1:7" s="245" customFormat="1" ht="30" customHeight="1" x14ac:dyDescent="0.2">
      <c r="A266" s="250" t="s">
        <v>321</v>
      </c>
      <c r="B266" s="249" t="s">
        <v>320</v>
      </c>
      <c r="C266" s="248" t="s">
        <v>17</v>
      </c>
      <c r="D266" s="247">
        <v>1</v>
      </c>
      <c r="E266" s="247"/>
      <c r="F266" s="247"/>
      <c r="G266" s="246"/>
    </row>
    <row r="267" spans="1:7" s="184" customFormat="1" ht="158.25" customHeight="1" x14ac:dyDescent="0.2">
      <c r="A267" s="340"/>
      <c r="B267" s="489" t="s">
        <v>319</v>
      </c>
      <c r="C267" s="418"/>
      <c r="D267" s="418"/>
      <c r="E267" s="418"/>
      <c r="F267" s="419"/>
    </row>
    <row r="268" spans="1:7" s="245" customFormat="1" ht="28.5" x14ac:dyDescent="0.2">
      <c r="A268" s="250" t="s">
        <v>318</v>
      </c>
      <c r="B268" s="249" t="s">
        <v>317</v>
      </c>
      <c r="C268" s="248" t="s">
        <v>17</v>
      </c>
      <c r="D268" s="247">
        <v>1</v>
      </c>
      <c r="E268" s="247"/>
      <c r="F268" s="247"/>
      <c r="G268" s="246"/>
    </row>
    <row r="269" spans="1:7" s="245" customFormat="1" ht="42.75" x14ac:dyDescent="0.2">
      <c r="A269" s="250" t="s">
        <v>316</v>
      </c>
      <c r="B269" s="249" t="s">
        <v>315</v>
      </c>
      <c r="C269" s="248" t="s">
        <v>17</v>
      </c>
      <c r="D269" s="247">
        <v>1</v>
      </c>
      <c r="E269" s="247"/>
      <c r="F269" s="247"/>
      <c r="G269" s="246"/>
    </row>
    <row r="270" spans="1:7" s="245" customFormat="1" ht="14.25" x14ac:dyDescent="0.2">
      <c r="A270" s="250"/>
      <c r="B270" s="249"/>
      <c r="C270" s="248"/>
      <c r="D270" s="247"/>
      <c r="E270" s="247"/>
      <c r="F270" s="247"/>
      <c r="G270" s="246"/>
    </row>
    <row r="271" spans="1:7" s="245" customFormat="1" ht="14.25" x14ac:dyDescent="0.2">
      <c r="A271" s="250"/>
      <c r="B271" s="249"/>
      <c r="C271" s="248"/>
      <c r="D271" s="247"/>
      <c r="E271" s="247"/>
      <c r="F271" s="247"/>
      <c r="G271" s="246"/>
    </row>
    <row r="272" spans="1:7" s="245" customFormat="1" ht="14.25" x14ac:dyDescent="0.2">
      <c r="A272" s="250">
        <v>20</v>
      </c>
      <c r="B272" s="249" t="s">
        <v>314</v>
      </c>
      <c r="C272" s="248" t="s">
        <v>17</v>
      </c>
      <c r="D272" s="247">
        <v>1</v>
      </c>
      <c r="E272" s="247"/>
      <c r="F272" s="247"/>
      <c r="G272" s="246"/>
    </row>
    <row r="273" spans="1:7" s="245" customFormat="1" ht="42.75" x14ac:dyDescent="0.2">
      <c r="A273" s="250" t="s">
        <v>313</v>
      </c>
      <c r="B273" s="249" t="s">
        <v>312</v>
      </c>
      <c r="C273" s="248" t="s">
        <v>17</v>
      </c>
      <c r="D273" s="247">
        <v>1</v>
      </c>
      <c r="E273" s="247"/>
      <c r="F273" s="247"/>
      <c r="G273" s="246"/>
    </row>
    <row r="274" spans="1:7" s="245" customFormat="1" ht="28.5" x14ac:dyDescent="0.2">
      <c r="A274" s="250" t="s">
        <v>311</v>
      </c>
      <c r="B274" s="249" t="s">
        <v>310</v>
      </c>
      <c r="C274" s="248" t="s">
        <v>17</v>
      </c>
      <c r="D274" s="247">
        <v>1</v>
      </c>
      <c r="E274" s="247"/>
      <c r="F274" s="247"/>
      <c r="G274" s="246"/>
    </row>
    <row r="275" spans="1:7" s="245" customFormat="1" ht="42.75" customHeight="1" x14ac:dyDescent="0.2">
      <c r="A275" s="250">
        <v>25</v>
      </c>
      <c r="B275" s="249" t="s">
        <v>309</v>
      </c>
      <c r="C275" s="248" t="s">
        <v>17</v>
      </c>
      <c r="D275" s="247">
        <v>2</v>
      </c>
      <c r="E275" s="247"/>
      <c r="F275" s="247"/>
      <c r="G275" s="246"/>
    </row>
    <row r="276" spans="1:7" s="245" customFormat="1" ht="14.25" x14ac:dyDescent="0.2">
      <c r="A276" s="474"/>
      <c r="B276" s="475"/>
      <c r="C276" s="475"/>
      <c r="D276" s="475"/>
      <c r="E276" s="475"/>
      <c r="F276" s="476"/>
      <c r="G276" s="246"/>
    </row>
    <row r="277" spans="1:7" s="244" customFormat="1" ht="30" customHeight="1" x14ac:dyDescent="0.25">
      <c r="A277" s="420" t="s">
        <v>209</v>
      </c>
      <c r="B277" s="473"/>
      <c r="C277" s="422">
        <f>SUM(F244:F275)</f>
        <v>0</v>
      </c>
      <c r="D277" s="423"/>
      <c r="E277" s="423"/>
      <c r="F277" s="175" t="s">
        <v>180</v>
      </c>
    </row>
    <row r="278" spans="1:7" s="365" customFormat="1" x14ac:dyDescent="0.25"/>
    <row r="279" spans="1:7" s="365" customFormat="1" x14ac:dyDescent="0.25"/>
    <row r="280" spans="1:7" s="365" customFormat="1" x14ac:dyDescent="0.25"/>
    <row r="281" spans="1:7" s="275" customFormat="1" ht="15.75" x14ac:dyDescent="0.25">
      <c r="A281" s="339" t="s">
        <v>308</v>
      </c>
      <c r="B281" s="339" t="s">
        <v>200</v>
      </c>
      <c r="C281" s="346"/>
      <c r="D281" s="355"/>
      <c r="E281" s="355"/>
      <c r="F281" s="355"/>
    </row>
    <row r="282" spans="1:7" s="275" customFormat="1" ht="15.75" x14ac:dyDescent="0.25">
      <c r="A282" s="425"/>
      <c r="B282" s="425"/>
      <c r="C282" s="411"/>
      <c r="D282" s="432"/>
      <c r="E282" s="432"/>
      <c r="F282" s="432"/>
    </row>
    <row r="283" spans="1:7" s="275" customFormat="1" ht="15.75" x14ac:dyDescent="0.25">
      <c r="A283" s="427"/>
      <c r="B283" s="427"/>
      <c r="C283" s="412"/>
      <c r="D283" s="434"/>
      <c r="E283" s="434"/>
      <c r="F283" s="434"/>
    </row>
    <row r="284" spans="1:7" s="275" customFormat="1" ht="48" customHeight="1" x14ac:dyDescent="0.25">
      <c r="A284" s="340" t="s">
        <v>0</v>
      </c>
      <c r="B284" s="217" t="s">
        <v>460</v>
      </c>
      <c r="C284" s="346" t="s">
        <v>214</v>
      </c>
      <c r="D284" s="212">
        <v>140</v>
      </c>
      <c r="E284" s="212"/>
      <c r="F284" s="212"/>
    </row>
    <row r="285" spans="1:7" s="275" customFormat="1" ht="15.75" x14ac:dyDescent="0.25">
      <c r="A285" s="404"/>
      <c r="B285" s="405"/>
      <c r="C285" s="405"/>
      <c r="D285" s="405"/>
      <c r="E285" s="405"/>
      <c r="F285" s="406"/>
    </row>
    <row r="286" spans="1:7" s="275" customFormat="1" ht="18.75" x14ac:dyDescent="0.3">
      <c r="A286" s="478" t="s">
        <v>209</v>
      </c>
      <c r="B286" s="486"/>
      <c r="C286" s="471">
        <f>SUM(F284:F284)</f>
        <v>0</v>
      </c>
      <c r="D286" s="472"/>
      <c r="E286" s="472"/>
      <c r="F286" s="370" t="s">
        <v>180</v>
      </c>
    </row>
    <row r="287" spans="1:7" s="365" customFormat="1" x14ac:dyDescent="0.25"/>
    <row r="288" spans="1:7" s="365" customFormat="1" x14ac:dyDescent="0.25"/>
    <row r="289" spans="1:6" s="365" customFormat="1" x14ac:dyDescent="0.25"/>
    <row r="290" spans="1:6" s="365" customFormat="1" x14ac:dyDescent="0.25"/>
    <row r="291" spans="1:6" s="365" customFormat="1" x14ac:dyDescent="0.25"/>
    <row r="292" spans="1:6" s="275" customFormat="1" ht="15.75" x14ac:dyDescent="0.25">
      <c r="A292" s="339" t="s">
        <v>307</v>
      </c>
      <c r="B292" s="347" t="s">
        <v>277</v>
      </c>
      <c r="C292" s="346"/>
      <c r="D292" s="355"/>
      <c r="E292" s="355"/>
      <c r="F292" s="355"/>
    </row>
    <row r="293" spans="1:6" s="275" customFormat="1" ht="15.75" x14ac:dyDescent="0.25">
      <c r="A293" s="341"/>
      <c r="B293" s="348"/>
      <c r="C293" s="328"/>
      <c r="D293" s="350"/>
      <c r="E293" s="350"/>
      <c r="F293" s="350"/>
    </row>
    <row r="294" spans="1:6" s="275" customFormat="1" ht="45" x14ac:dyDescent="0.25">
      <c r="A294" s="340" t="s">
        <v>0</v>
      </c>
      <c r="B294" s="217" t="s">
        <v>306</v>
      </c>
      <c r="C294" s="346" t="s">
        <v>214</v>
      </c>
      <c r="D294" s="212">
        <v>2545</v>
      </c>
      <c r="E294" s="212"/>
      <c r="F294" s="212"/>
    </row>
    <row r="295" spans="1:6" s="275" customFormat="1" ht="45" x14ac:dyDescent="0.25">
      <c r="A295" s="340" t="s">
        <v>13</v>
      </c>
      <c r="B295" s="217" t="s">
        <v>305</v>
      </c>
      <c r="C295" s="346" t="s">
        <v>214</v>
      </c>
      <c r="D295" s="212">
        <v>5210</v>
      </c>
      <c r="E295" s="212"/>
      <c r="F295" s="212"/>
    </row>
    <row r="296" spans="1:6" s="275" customFormat="1" ht="123.75" customHeight="1" x14ac:dyDescent="0.25">
      <c r="A296" s="340" t="s">
        <v>13</v>
      </c>
      <c r="B296" s="217" t="s">
        <v>430</v>
      </c>
      <c r="C296" s="346" t="s">
        <v>214</v>
      </c>
      <c r="D296" s="212">
        <v>5210</v>
      </c>
      <c r="E296" s="212"/>
      <c r="F296" s="212"/>
    </row>
    <row r="297" spans="1:6" s="275" customFormat="1" ht="15.75" x14ac:dyDescent="0.25">
      <c r="A297" s="335"/>
      <c r="B297" s="336"/>
      <c r="C297" s="336"/>
      <c r="D297" s="336"/>
      <c r="E297" s="336"/>
      <c r="F297" s="345"/>
    </row>
    <row r="298" spans="1:6" s="275" customFormat="1" ht="18.75" x14ac:dyDescent="0.3">
      <c r="A298" s="478" t="s">
        <v>209</v>
      </c>
      <c r="B298" s="486"/>
      <c r="C298" s="471">
        <f>SUM(F294:F296)</f>
        <v>0</v>
      </c>
      <c r="D298" s="472"/>
      <c r="E298" s="472"/>
      <c r="F298" s="370" t="s">
        <v>180</v>
      </c>
    </row>
    <row r="299" spans="1:6" s="275" customFormat="1" ht="18.75" x14ac:dyDescent="0.3">
      <c r="A299" s="243"/>
      <c r="B299" s="243"/>
      <c r="C299" s="242"/>
      <c r="D299" s="242"/>
      <c r="E299" s="242"/>
      <c r="F299" s="372"/>
    </row>
    <row r="300" spans="1:6" s="275" customFormat="1" ht="18.75" x14ac:dyDescent="0.3">
      <c r="A300" s="243"/>
      <c r="B300" s="243"/>
      <c r="C300" s="242"/>
      <c r="D300" s="242"/>
      <c r="E300" s="242"/>
      <c r="F300" s="372"/>
    </row>
    <row r="301" spans="1:6" s="365" customFormat="1" x14ac:dyDescent="0.25"/>
    <row r="302" spans="1:6" s="184" customFormat="1" ht="30" customHeight="1" x14ac:dyDescent="0.2">
      <c r="A302" s="425" t="s">
        <v>289</v>
      </c>
      <c r="B302" s="440" t="s">
        <v>304</v>
      </c>
      <c r="C302" s="411"/>
      <c r="D302" s="432"/>
      <c r="E302" s="432"/>
      <c r="F302" s="435"/>
    </row>
    <row r="303" spans="1:6" s="184" customFormat="1" x14ac:dyDescent="0.2">
      <c r="A303" s="426"/>
      <c r="B303" s="441"/>
      <c r="C303" s="431"/>
      <c r="D303" s="433"/>
      <c r="E303" s="433"/>
      <c r="F303" s="436"/>
    </row>
    <row r="304" spans="1:6" s="184" customFormat="1" ht="10.5" customHeight="1" x14ac:dyDescent="0.2">
      <c r="A304" s="427"/>
      <c r="B304" s="442"/>
      <c r="C304" s="412"/>
      <c r="D304" s="434"/>
      <c r="E304" s="434"/>
      <c r="F304" s="437"/>
    </row>
    <row r="305" spans="1:6" s="184" customFormat="1" ht="78" customHeight="1" x14ac:dyDescent="0.2">
      <c r="A305" s="340" t="s">
        <v>0</v>
      </c>
      <c r="B305" s="219" t="s">
        <v>303</v>
      </c>
      <c r="C305" s="346" t="s">
        <v>214</v>
      </c>
      <c r="D305" s="212">
        <v>760</v>
      </c>
      <c r="E305" s="212"/>
      <c r="F305" s="212"/>
    </row>
    <row r="306" spans="1:6" s="365" customFormat="1" ht="207" customHeight="1" x14ac:dyDescent="0.25">
      <c r="A306" s="340" t="s">
        <v>13</v>
      </c>
      <c r="B306" s="219" t="s">
        <v>461</v>
      </c>
      <c r="C306" s="346" t="s">
        <v>214</v>
      </c>
      <c r="D306" s="212">
        <v>760</v>
      </c>
      <c r="E306" s="212"/>
      <c r="F306" s="212"/>
    </row>
    <row r="307" spans="1:6" s="365" customFormat="1" ht="184.5" customHeight="1" x14ac:dyDescent="0.25">
      <c r="A307" s="340" t="s">
        <v>19</v>
      </c>
      <c r="B307" s="219" t="s">
        <v>462</v>
      </c>
      <c r="C307" s="346" t="s">
        <v>214</v>
      </c>
      <c r="D307" s="212">
        <v>760</v>
      </c>
      <c r="E307" s="212"/>
      <c r="F307" s="212"/>
    </row>
    <row r="308" spans="1:6" s="365" customFormat="1" ht="15.75" x14ac:dyDescent="0.25">
      <c r="A308" s="340"/>
      <c r="B308" s="219"/>
      <c r="C308" s="346"/>
      <c r="D308" s="212"/>
      <c r="E308" s="212"/>
      <c r="F308" s="212"/>
    </row>
    <row r="309" spans="1:6" s="365" customFormat="1" ht="18" x14ac:dyDescent="0.25">
      <c r="A309" s="477" t="s">
        <v>209</v>
      </c>
      <c r="B309" s="478"/>
      <c r="C309" s="471">
        <f>SUM(F305:F308)</f>
        <v>0</v>
      </c>
      <c r="D309" s="472"/>
      <c r="E309" s="472"/>
      <c r="F309" s="241" t="s">
        <v>180</v>
      </c>
    </row>
    <row r="310" spans="1:6" s="365" customFormat="1" x14ac:dyDescent="0.25"/>
    <row r="311" spans="1:6" s="365" customFormat="1" x14ac:dyDescent="0.25"/>
    <row r="312" spans="1:6" s="365" customFormat="1" x14ac:dyDescent="0.25"/>
    <row r="313" spans="1:6" s="365" customFormat="1" x14ac:dyDescent="0.25"/>
    <row r="314" spans="1:6" s="184" customFormat="1" ht="30" customHeight="1" x14ac:dyDescent="0.2">
      <c r="A314" s="425" t="s">
        <v>287</v>
      </c>
      <c r="B314" s="440" t="s">
        <v>286</v>
      </c>
      <c r="C314" s="411"/>
      <c r="D314" s="432"/>
      <c r="E314" s="432"/>
      <c r="F314" s="435"/>
    </row>
    <row r="315" spans="1:6" s="184" customFormat="1" ht="15" customHeight="1" x14ac:dyDescent="0.2">
      <c r="A315" s="426"/>
      <c r="B315" s="441"/>
      <c r="C315" s="431"/>
      <c r="D315" s="433"/>
      <c r="E315" s="433"/>
      <c r="F315" s="436"/>
    </row>
    <row r="316" spans="1:6" s="184" customFormat="1" ht="10.5" customHeight="1" x14ac:dyDescent="0.2">
      <c r="A316" s="427"/>
      <c r="B316" s="442"/>
      <c r="C316" s="412"/>
      <c r="D316" s="434"/>
      <c r="E316" s="434"/>
      <c r="F316" s="437"/>
    </row>
    <row r="317" spans="1:6" s="184" customFormat="1" ht="10.5" customHeight="1" x14ac:dyDescent="0.25">
      <c r="A317" s="343"/>
      <c r="B317" s="349"/>
      <c r="C317" s="329"/>
      <c r="D317" s="351"/>
      <c r="E317" s="351"/>
      <c r="F317" s="352"/>
    </row>
    <row r="318" spans="1:6" s="184" customFormat="1" ht="43.5" customHeight="1" x14ac:dyDescent="0.2">
      <c r="A318" s="340" t="s">
        <v>0</v>
      </c>
      <c r="B318" s="195" t="s">
        <v>302</v>
      </c>
      <c r="C318" s="346" t="s">
        <v>17</v>
      </c>
      <c r="D318" s="212">
        <v>20</v>
      </c>
      <c r="E318" s="212"/>
      <c r="F318" s="212"/>
    </row>
    <row r="319" spans="1:6" s="184" customFormat="1" ht="54.75" customHeight="1" x14ac:dyDescent="0.2">
      <c r="A319" s="340" t="s">
        <v>13</v>
      </c>
      <c r="B319" s="214" t="s">
        <v>301</v>
      </c>
      <c r="C319" s="346" t="s">
        <v>17</v>
      </c>
      <c r="D319" s="212">
        <v>14</v>
      </c>
      <c r="E319" s="212"/>
      <c r="F319" s="212"/>
    </row>
    <row r="320" spans="1:6" s="184" customFormat="1" ht="43.5" customHeight="1" x14ac:dyDescent="0.2">
      <c r="A320" s="340" t="s">
        <v>19</v>
      </c>
      <c r="B320" s="195" t="s">
        <v>300</v>
      </c>
      <c r="C320" s="346" t="s">
        <v>17</v>
      </c>
      <c r="D320" s="212">
        <v>1</v>
      </c>
      <c r="E320" s="212"/>
      <c r="F320" s="212"/>
    </row>
    <row r="321" spans="1:6" s="184" customFormat="1" x14ac:dyDescent="0.2">
      <c r="A321" s="404"/>
      <c r="B321" s="405"/>
      <c r="C321" s="438"/>
      <c r="D321" s="438"/>
      <c r="E321" s="438"/>
      <c r="F321" s="439"/>
    </row>
    <row r="322" spans="1:6" s="184" customFormat="1" ht="20.100000000000001" customHeight="1" x14ac:dyDescent="0.25">
      <c r="A322" s="420" t="s">
        <v>209</v>
      </c>
      <c r="B322" s="421"/>
      <c r="C322" s="422">
        <f>SUM(F318:F320)</f>
        <v>0</v>
      </c>
      <c r="D322" s="423"/>
      <c r="E322" s="423"/>
      <c r="F322" s="175" t="s">
        <v>180</v>
      </c>
    </row>
    <row r="323" spans="1:6" s="365" customFormat="1" x14ac:dyDescent="0.25"/>
    <row r="324" spans="1:6" s="365" customFormat="1" x14ac:dyDescent="0.25"/>
    <row r="325" spans="1:6" s="365" customFormat="1" x14ac:dyDescent="0.25"/>
    <row r="326" spans="1:6" s="365" customFormat="1" x14ac:dyDescent="0.25"/>
    <row r="327" spans="1:6" s="365" customFormat="1" x14ac:dyDescent="0.25"/>
    <row r="328" spans="1:6" s="365" customFormat="1" x14ac:dyDescent="0.25"/>
    <row r="329" spans="1:6" s="365" customFormat="1" x14ac:dyDescent="0.25"/>
    <row r="330" spans="1:6" s="365" customFormat="1" x14ac:dyDescent="0.25"/>
    <row r="331" spans="1:6" s="365" customFormat="1" x14ac:dyDescent="0.25"/>
    <row r="332" spans="1:6" s="365" customFormat="1" x14ac:dyDescent="0.25"/>
    <row r="333" spans="1:6" s="365" customFormat="1" x14ac:dyDescent="0.25"/>
    <row r="334" spans="1:6" s="365" customFormat="1" x14ac:dyDescent="0.25"/>
    <row r="335" spans="1:6" s="365" customFormat="1" x14ac:dyDescent="0.25"/>
    <row r="336" spans="1:6" s="365" customFormat="1" x14ac:dyDescent="0.25"/>
    <row r="337" spans="1:6" s="365" customFormat="1" x14ac:dyDescent="0.25"/>
    <row r="338" spans="1:6" s="365" customFormat="1" x14ac:dyDescent="0.25"/>
    <row r="339" spans="1:6" s="365" customFormat="1" x14ac:dyDescent="0.25"/>
    <row r="340" spans="1:6" s="365" customFormat="1" x14ac:dyDescent="0.25"/>
    <row r="341" spans="1:6" s="365" customFormat="1" x14ac:dyDescent="0.25"/>
    <row r="342" spans="1:6" s="365" customFormat="1" x14ac:dyDescent="0.25">
      <c r="A342" s="395" t="s">
        <v>299</v>
      </c>
      <c r="B342" s="396"/>
      <c r="C342" s="396"/>
      <c r="D342" s="396"/>
      <c r="E342" s="396"/>
      <c r="F342" s="397"/>
    </row>
    <row r="343" spans="1:6" s="365" customFormat="1" x14ac:dyDescent="0.25">
      <c r="A343" s="398"/>
      <c r="B343" s="399"/>
      <c r="C343" s="399"/>
      <c r="D343" s="399"/>
      <c r="E343" s="399"/>
      <c r="F343" s="400"/>
    </row>
    <row r="344" spans="1:6" s="365" customFormat="1" x14ac:dyDescent="0.25">
      <c r="A344" s="401"/>
      <c r="B344" s="402"/>
      <c r="C344" s="402"/>
      <c r="D344" s="402"/>
      <c r="E344" s="402"/>
      <c r="F344" s="403"/>
    </row>
    <row r="345" spans="1:6" s="365" customFormat="1" x14ac:dyDescent="0.25">
      <c r="A345" s="404"/>
      <c r="B345" s="405"/>
      <c r="C345" s="405"/>
      <c r="D345" s="405"/>
      <c r="E345" s="405"/>
      <c r="F345" s="406"/>
    </row>
    <row r="346" spans="1:6" s="365" customFormat="1" ht="15.75" x14ac:dyDescent="0.25">
      <c r="A346" s="353"/>
      <c r="B346" s="386" t="s">
        <v>190</v>
      </c>
      <c r="C346" s="387"/>
      <c r="D346" s="388" t="s">
        <v>189</v>
      </c>
      <c r="E346" s="389"/>
      <c r="F346" s="390"/>
    </row>
    <row r="347" spans="1:6" s="365" customFormat="1" ht="15.75" x14ac:dyDescent="0.25">
      <c r="A347" s="171" t="s">
        <v>207</v>
      </c>
      <c r="B347" s="382" t="s">
        <v>206</v>
      </c>
      <c r="C347" s="383"/>
      <c r="D347" s="384">
        <f>C86</f>
        <v>0</v>
      </c>
      <c r="E347" s="385"/>
      <c r="F347" s="170" t="s">
        <v>180</v>
      </c>
    </row>
    <row r="348" spans="1:6" s="365" customFormat="1" ht="15.75" x14ac:dyDescent="0.25">
      <c r="A348" s="171" t="s">
        <v>205</v>
      </c>
      <c r="B348" s="382" t="s">
        <v>298</v>
      </c>
      <c r="C348" s="383"/>
      <c r="D348" s="384">
        <f>C95</f>
        <v>0</v>
      </c>
      <c r="E348" s="385"/>
      <c r="F348" s="173" t="s">
        <v>180</v>
      </c>
    </row>
    <row r="349" spans="1:6" s="365" customFormat="1" ht="15.75" x14ac:dyDescent="0.25">
      <c r="A349" s="171" t="s">
        <v>203</v>
      </c>
      <c r="B349" s="382" t="s">
        <v>297</v>
      </c>
      <c r="C349" s="383"/>
      <c r="D349" s="384">
        <f>C106</f>
        <v>0</v>
      </c>
      <c r="E349" s="385"/>
      <c r="F349" s="172" t="s">
        <v>180</v>
      </c>
    </row>
    <row r="350" spans="1:6" s="365" customFormat="1" ht="15.75" x14ac:dyDescent="0.25">
      <c r="A350" s="171" t="s">
        <v>201</v>
      </c>
      <c r="B350" s="382" t="s">
        <v>202</v>
      </c>
      <c r="C350" s="383"/>
      <c r="D350" s="384">
        <f>C121</f>
        <v>0</v>
      </c>
      <c r="E350" s="385"/>
      <c r="F350" s="173" t="s">
        <v>180</v>
      </c>
    </row>
    <row r="351" spans="1:6" s="365" customFormat="1" ht="15.75" x14ac:dyDescent="0.25">
      <c r="A351" s="171" t="s">
        <v>199</v>
      </c>
      <c r="B351" s="382" t="s">
        <v>296</v>
      </c>
      <c r="C351" s="383"/>
      <c r="D351" s="384">
        <f>C150</f>
        <v>0</v>
      </c>
      <c r="E351" s="385"/>
      <c r="F351" s="172" t="s">
        <v>180</v>
      </c>
    </row>
    <row r="352" spans="1:6" s="365" customFormat="1" ht="15.75" x14ac:dyDescent="0.25">
      <c r="A352" s="171" t="s">
        <v>197</v>
      </c>
      <c r="B352" s="382" t="s">
        <v>295</v>
      </c>
      <c r="C352" s="383"/>
      <c r="D352" s="384">
        <f>C165</f>
        <v>0</v>
      </c>
      <c r="E352" s="385"/>
      <c r="F352" s="173" t="s">
        <v>180</v>
      </c>
    </row>
    <row r="353" spans="1:6" s="365" customFormat="1" ht="15.75" x14ac:dyDescent="0.25">
      <c r="A353" s="171" t="s">
        <v>195</v>
      </c>
      <c r="B353" s="382" t="s">
        <v>294</v>
      </c>
      <c r="C353" s="408"/>
      <c r="D353" s="384">
        <f>C181</f>
        <v>0</v>
      </c>
      <c r="E353" s="385"/>
      <c r="F353" s="173" t="s">
        <v>180</v>
      </c>
    </row>
    <row r="354" spans="1:6" s="365" customFormat="1" ht="15.75" x14ac:dyDescent="0.25">
      <c r="A354" s="171" t="s">
        <v>193</v>
      </c>
      <c r="B354" s="382" t="s">
        <v>196</v>
      </c>
      <c r="C354" s="408"/>
      <c r="D354" s="384">
        <f>C218</f>
        <v>0</v>
      </c>
      <c r="E354" s="385"/>
      <c r="F354" s="173" t="s">
        <v>180</v>
      </c>
    </row>
    <row r="355" spans="1:6" s="365" customFormat="1" ht="15.75" x14ac:dyDescent="0.25">
      <c r="A355" s="171" t="s">
        <v>293</v>
      </c>
      <c r="B355" s="382" t="s">
        <v>198</v>
      </c>
      <c r="C355" s="408"/>
      <c r="D355" s="384">
        <f>C234</f>
        <v>0</v>
      </c>
      <c r="E355" s="385"/>
      <c r="F355" s="173" t="s">
        <v>180</v>
      </c>
    </row>
    <row r="356" spans="1:6" s="365" customFormat="1" ht="15.75" x14ac:dyDescent="0.25">
      <c r="A356" s="171" t="s">
        <v>292</v>
      </c>
      <c r="B356" s="382" t="s">
        <v>194</v>
      </c>
      <c r="C356" s="408"/>
      <c r="D356" s="384">
        <f>C277</f>
        <v>0</v>
      </c>
      <c r="E356" s="385"/>
      <c r="F356" s="173" t="s">
        <v>180</v>
      </c>
    </row>
    <row r="357" spans="1:6" s="365" customFormat="1" ht="15.75" x14ac:dyDescent="0.25">
      <c r="A357" s="171" t="s">
        <v>291</v>
      </c>
      <c r="B357" s="382" t="s">
        <v>200</v>
      </c>
      <c r="C357" s="408"/>
      <c r="D357" s="384">
        <f>C286</f>
        <v>0</v>
      </c>
      <c r="E357" s="385"/>
      <c r="F357" s="173" t="s">
        <v>180</v>
      </c>
    </row>
    <row r="358" spans="1:6" s="365" customFormat="1" ht="15.75" x14ac:dyDescent="0.25">
      <c r="A358" s="171" t="s">
        <v>290</v>
      </c>
      <c r="B358" s="382" t="s">
        <v>277</v>
      </c>
      <c r="C358" s="408"/>
      <c r="D358" s="384">
        <f>C298</f>
        <v>0</v>
      </c>
      <c r="E358" s="385"/>
      <c r="F358" s="173" t="s">
        <v>180</v>
      </c>
    </row>
    <row r="359" spans="1:6" s="365" customFormat="1" ht="15.75" x14ac:dyDescent="0.25">
      <c r="A359" s="171" t="s">
        <v>289</v>
      </c>
      <c r="B359" s="382" t="s">
        <v>288</v>
      </c>
      <c r="C359" s="408"/>
      <c r="D359" s="384">
        <f>C309</f>
        <v>0</v>
      </c>
      <c r="E359" s="385"/>
      <c r="F359" s="173" t="s">
        <v>180</v>
      </c>
    </row>
    <row r="360" spans="1:6" s="365" customFormat="1" ht="15.75" x14ac:dyDescent="0.25">
      <c r="A360" s="171" t="s">
        <v>287</v>
      </c>
      <c r="B360" s="382" t="s">
        <v>286</v>
      </c>
      <c r="C360" s="408"/>
      <c r="D360" s="384">
        <f>C322</f>
        <v>0</v>
      </c>
      <c r="E360" s="385"/>
      <c r="F360" s="173" t="s">
        <v>180</v>
      </c>
    </row>
    <row r="361" spans="1:6" s="365" customFormat="1" ht="15.75" x14ac:dyDescent="0.25">
      <c r="A361" s="340"/>
      <c r="B361" s="391" t="s">
        <v>181</v>
      </c>
      <c r="C361" s="392"/>
      <c r="D361" s="393">
        <f>SUM(D347:E360)</f>
        <v>0</v>
      </c>
      <c r="E361" s="387"/>
      <c r="F361" s="169" t="s">
        <v>180</v>
      </c>
    </row>
    <row r="362" spans="1:6" s="365" customFormat="1" ht="15.75" x14ac:dyDescent="0.25">
      <c r="A362" s="340"/>
      <c r="B362" s="391" t="s">
        <v>182</v>
      </c>
      <c r="C362" s="392"/>
      <c r="D362" s="393">
        <f>D361*0.25</f>
        <v>0</v>
      </c>
      <c r="E362" s="394"/>
      <c r="F362" s="168" t="s">
        <v>180</v>
      </c>
    </row>
    <row r="363" spans="1:6" s="365" customFormat="1" ht="15.75" x14ac:dyDescent="0.25">
      <c r="A363" s="340"/>
      <c r="B363" s="391" t="s">
        <v>181</v>
      </c>
      <c r="C363" s="392"/>
      <c r="D363" s="393">
        <f>D361+D362</f>
        <v>0</v>
      </c>
      <c r="E363" s="394"/>
      <c r="F363" s="167" t="s">
        <v>180</v>
      </c>
    </row>
    <row r="364" spans="1:6" s="365" customFormat="1" x14ac:dyDescent="0.25"/>
    <row r="365" spans="1:6" s="365" customFormat="1" x14ac:dyDescent="0.25"/>
    <row r="366" spans="1:6" s="365" customFormat="1" x14ac:dyDescent="0.25"/>
    <row r="367" spans="1:6" s="365" customFormat="1" x14ac:dyDescent="0.25"/>
    <row r="368" spans="1:6" s="365" customFormat="1" x14ac:dyDescent="0.25"/>
    <row r="369" s="365" customFormat="1" x14ac:dyDescent="0.25"/>
    <row r="370" s="365" customFormat="1" x14ac:dyDescent="0.25"/>
    <row r="371" s="365" customFormat="1" x14ac:dyDescent="0.25"/>
    <row r="372" s="365" customFormat="1" x14ac:dyDescent="0.25"/>
    <row r="373" s="365" customFormat="1" x14ac:dyDescent="0.25"/>
    <row r="374" s="365" customFormat="1" x14ac:dyDescent="0.25"/>
    <row r="375" s="365" customFormat="1" x14ac:dyDescent="0.25"/>
    <row r="376" s="365" customFormat="1" x14ac:dyDescent="0.25"/>
    <row r="377" s="365" customFormat="1" x14ac:dyDescent="0.25"/>
    <row r="378" s="365" customFormat="1" x14ac:dyDescent="0.25"/>
    <row r="379" s="365" customFormat="1" x14ac:dyDescent="0.25"/>
    <row r="380" s="365" customFormat="1" x14ac:dyDescent="0.25"/>
    <row r="381" s="365" customFormat="1" x14ac:dyDescent="0.25"/>
    <row r="382" s="365" customFormat="1" x14ac:dyDescent="0.25"/>
    <row r="383" s="365" customFormat="1" x14ac:dyDescent="0.25"/>
    <row r="384" s="365" customFormat="1" x14ac:dyDescent="0.25"/>
    <row r="385" spans="1:6" s="365" customFormat="1" x14ac:dyDescent="0.25"/>
    <row r="386" spans="1:6" s="365" customFormat="1" x14ac:dyDescent="0.25"/>
    <row r="387" spans="1:6" s="365" customFormat="1" x14ac:dyDescent="0.25"/>
    <row r="388" spans="1:6" s="365" customFormat="1" x14ac:dyDescent="0.25"/>
    <row r="389" spans="1:6" s="365" customFormat="1" x14ac:dyDescent="0.25">
      <c r="A389" s="449" t="s">
        <v>185</v>
      </c>
      <c r="B389" s="449"/>
      <c r="C389" s="449"/>
      <c r="D389" s="449"/>
      <c r="E389" s="449"/>
      <c r="F389" s="449"/>
    </row>
    <row r="390" spans="1:6" s="365" customFormat="1" x14ac:dyDescent="0.25">
      <c r="A390" s="449"/>
      <c r="B390" s="449"/>
      <c r="C390" s="449"/>
      <c r="D390" s="449"/>
      <c r="E390" s="449"/>
      <c r="F390" s="449"/>
    </row>
    <row r="391" spans="1:6" s="365" customFormat="1" ht="33.75" x14ac:dyDescent="0.5">
      <c r="A391" s="373"/>
      <c r="B391" s="373"/>
      <c r="C391" s="373"/>
      <c r="D391" s="373"/>
      <c r="E391" s="373"/>
      <c r="F391" s="373"/>
    </row>
    <row r="392" spans="1:6" s="365" customFormat="1" ht="15.75" x14ac:dyDescent="0.25">
      <c r="A392" s="353"/>
      <c r="B392" s="354" t="s">
        <v>190</v>
      </c>
      <c r="C392" s="223"/>
      <c r="D392" s="339" t="s">
        <v>276</v>
      </c>
      <c r="E392" s="240" t="s">
        <v>275</v>
      </c>
      <c r="F392" s="339" t="s">
        <v>274</v>
      </c>
    </row>
    <row r="393" spans="1:6" s="365" customFormat="1" x14ac:dyDescent="0.25"/>
    <row r="394" spans="1:6" s="184" customFormat="1" ht="19.5" customHeight="1" x14ac:dyDescent="0.2">
      <c r="A394" s="446" t="s">
        <v>207</v>
      </c>
      <c r="B394" s="466" t="s">
        <v>196</v>
      </c>
      <c r="C394" s="467"/>
      <c r="D394" s="468"/>
      <c r="E394" s="468"/>
      <c r="F394" s="468"/>
    </row>
    <row r="395" spans="1:6" s="184" customFormat="1" ht="19.5" customHeight="1" x14ac:dyDescent="0.2">
      <c r="A395" s="446"/>
      <c r="B395" s="466"/>
      <c r="C395" s="467"/>
      <c r="D395" s="468"/>
      <c r="E395" s="468"/>
      <c r="F395" s="468"/>
    </row>
    <row r="396" spans="1:6" s="184" customFormat="1" ht="19.5" customHeight="1" x14ac:dyDescent="0.2">
      <c r="A396" s="446"/>
      <c r="B396" s="466"/>
      <c r="C396" s="467"/>
      <c r="D396" s="468"/>
      <c r="E396" s="468"/>
      <c r="F396" s="468"/>
    </row>
    <row r="397" spans="1:6" s="184" customFormat="1" ht="180.75" customHeight="1" x14ac:dyDescent="0.2">
      <c r="A397" s="340" t="s">
        <v>0</v>
      </c>
      <c r="B397" s="417" t="s">
        <v>463</v>
      </c>
      <c r="C397" s="418"/>
      <c r="D397" s="418"/>
      <c r="E397" s="418"/>
      <c r="F397" s="419"/>
    </row>
    <row r="398" spans="1:6" s="184" customFormat="1" ht="20.25" customHeight="1" x14ac:dyDescent="0.2">
      <c r="A398" s="340"/>
      <c r="B398" s="239"/>
      <c r="C398" s="346" t="s">
        <v>214</v>
      </c>
      <c r="D398" s="212">
        <v>473.4</v>
      </c>
      <c r="E398" s="212"/>
      <c r="F398" s="212"/>
    </row>
    <row r="399" spans="1:6" s="184" customFormat="1" ht="122.25" customHeight="1" x14ac:dyDescent="0.2">
      <c r="A399" s="340" t="s">
        <v>13</v>
      </c>
      <c r="B399" s="214" t="s">
        <v>285</v>
      </c>
      <c r="C399" s="346" t="s">
        <v>214</v>
      </c>
      <c r="D399" s="212">
        <v>33</v>
      </c>
      <c r="E399" s="212"/>
      <c r="F399" s="212"/>
    </row>
    <row r="400" spans="1:6" s="184" customFormat="1" ht="17.25" customHeight="1" x14ac:dyDescent="0.2">
      <c r="A400" s="340"/>
      <c r="B400" s="238"/>
      <c r="C400" s="237"/>
      <c r="D400" s="236"/>
      <c r="E400" s="236"/>
      <c r="F400" s="235"/>
    </row>
    <row r="401" spans="1:6" s="184" customFormat="1" ht="210.75" customHeight="1" x14ac:dyDescent="0.2">
      <c r="A401" s="340" t="s">
        <v>19</v>
      </c>
      <c r="B401" s="417" t="s">
        <v>464</v>
      </c>
      <c r="C401" s="418"/>
      <c r="D401" s="418"/>
      <c r="E401" s="418"/>
      <c r="F401" s="419"/>
    </row>
    <row r="402" spans="1:6" s="184" customFormat="1" ht="22.5" customHeight="1" x14ac:dyDescent="0.2">
      <c r="A402" s="340"/>
      <c r="B402" s="214"/>
      <c r="C402" s="346" t="s">
        <v>214</v>
      </c>
      <c r="D402" s="212">
        <v>52.8</v>
      </c>
      <c r="E402" s="212"/>
      <c r="F402" s="212"/>
    </row>
    <row r="403" spans="1:6" s="184" customFormat="1" ht="22.5" customHeight="1" x14ac:dyDescent="0.2">
      <c r="A403" s="340"/>
      <c r="B403" s="214"/>
      <c r="C403" s="346"/>
      <c r="D403" s="212"/>
      <c r="E403" s="212"/>
      <c r="F403" s="212"/>
    </row>
    <row r="404" spans="1:6" s="184" customFormat="1" ht="35.25" customHeight="1" x14ac:dyDescent="0.2">
      <c r="A404" s="340" t="s">
        <v>21</v>
      </c>
      <c r="B404" s="195" t="s">
        <v>245</v>
      </c>
      <c r="C404" s="346" t="s">
        <v>214</v>
      </c>
      <c r="D404" s="212">
        <v>550</v>
      </c>
      <c r="E404" s="212"/>
      <c r="F404" s="212"/>
    </row>
    <row r="405" spans="1:6" s="184" customFormat="1" ht="20.100000000000001" customHeight="1" x14ac:dyDescent="0.2">
      <c r="A405" s="448"/>
      <c r="B405" s="448"/>
      <c r="C405" s="415"/>
      <c r="D405" s="415"/>
      <c r="E405" s="415"/>
      <c r="F405" s="415"/>
    </row>
    <row r="406" spans="1:6" s="184" customFormat="1" ht="20.100000000000001" customHeight="1" x14ac:dyDescent="0.25">
      <c r="A406" s="469" t="s">
        <v>209</v>
      </c>
      <c r="B406" s="470"/>
      <c r="C406" s="471">
        <f>SUM(F398:F404)</f>
        <v>0</v>
      </c>
      <c r="D406" s="472"/>
      <c r="E406" s="472"/>
      <c r="F406" s="175" t="s">
        <v>180</v>
      </c>
    </row>
    <row r="407" spans="1:6" s="184" customFormat="1" ht="20.100000000000001" customHeight="1" x14ac:dyDescent="0.25">
      <c r="A407" s="234"/>
      <c r="B407" s="233"/>
      <c r="C407" s="232"/>
      <c r="D407" s="231"/>
      <c r="E407" s="231"/>
      <c r="F407" s="225"/>
    </row>
    <row r="408" spans="1:6" s="184" customFormat="1" ht="20.100000000000001" customHeight="1" x14ac:dyDescent="0.25">
      <c r="A408" s="234"/>
      <c r="B408" s="233"/>
      <c r="C408" s="232"/>
      <c r="D408" s="231"/>
      <c r="E408" s="231"/>
      <c r="F408" s="225"/>
    </row>
    <row r="409" spans="1:6" s="184" customFormat="1" ht="20.100000000000001" customHeight="1" x14ac:dyDescent="0.25">
      <c r="A409" s="234"/>
      <c r="B409" s="233"/>
      <c r="C409" s="232"/>
      <c r="D409" s="231"/>
      <c r="E409" s="231"/>
      <c r="F409" s="225"/>
    </row>
    <row r="410" spans="1:6" s="184" customFormat="1" ht="20.100000000000001" customHeight="1" x14ac:dyDescent="0.25">
      <c r="A410" s="234"/>
      <c r="B410" s="233"/>
      <c r="C410" s="232"/>
      <c r="D410" s="231"/>
      <c r="E410" s="231"/>
      <c r="F410" s="225"/>
    </row>
    <row r="411" spans="1:6" s="365" customFormat="1" ht="15.75" customHeight="1" x14ac:dyDescent="0.25">
      <c r="A411" s="456" t="s">
        <v>205</v>
      </c>
      <c r="B411" s="428" t="s">
        <v>204</v>
      </c>
      <c r="C411" s="459"/>
      <c r="D411" s="462"/>
      <c r="E411" s="462"/>
      <c r="F411" s="462"/>
    </row>
    <row r="412" spans="1:6" s="365" customFormat="1" ht="15.75" customHeight="1" x14ac:dyDescent="0.25">
      <c r="A412" s="457"/>
      <c r="B412" s="429"/>
      <c r="C412" s="460"/>
      <c r="D412" s="463"/>
      <c r="E412" s="463"/>
      <c r="F412" s="463"/>
    </row>
    <row r="413" spans="1:6" s="365" customFormat="1" ht="15.75" customHeight="1" x14ac:dyDescent="0.25">
      <c r="A413" s="458"/>
      <c r="B413" s="430"/>
      <c r="C413" s="461"/>
      <c r="D413" s="464"/>
      <c r="E413" s="464"/>
      <c r="F413" s="464"/>
    </row>
    <row r="414" spans="1:6" s="365" customFormat="1" ht="120" x14ac:dyDescent="0.25">
      <c r="A414" s="171">
        <v>1</v>
      </c>
      <c r="B414" s="211" t="s">
        <v>284</v>
      </c>
      <c r="C414" s="209" t="s">
        <v>214</v>
      </c>
      <c r="D414" s="208">
        <v>182.6</v>
      </c>
      <c r="E414" s="230"/>
      <c r="F414" s="208"/>
    </row>
    <row r="415" spans="1:6" s="365" customFormat="1" x14ac:dyDescent="0.25">
      <c r="A415" s="404"/>
      <c r="B415" s="405"/>
      <c r="C415" s="438"/>
      <c r="D415" s="438"/>
      <c r="E415" s="438"/>
      <c r="F415" s="439"/>
    </row>
    <row r="416" spans="1:6" s="365" customFormat="1" ht="18" x14ac:dyDescent="0.25">
      <c r="A416" s="420" t="s">
        <v>209</v>
      </c>
      <c r="B416" s="421"/>
      <c r="C416" s="422">
        <f>SUM(F414:F414)</f>
        <v>0</v>
      </c>
      <c r="D416" s="423"/>
      <c r="E416" s="423"/>
      <c r="F416" s="175" t="s">
        <v>180</v>
      </c>
    </row>
    <row r="417" spans="1:6" s="365" customFormat="1" ht="18" x14ac:dyDescent="0.25">
      <c r="A417" s="330"/>
      <c r="B417" s="331"/>
      <c r="C417" s="332"/>
      <c r="D417" s="332"/>
      <c r="E417" s="332"/>
      <c r="F417" s="175"/>
    </row>
    <row r="418" spans="1:6" s="365" customFormat="1" ht="18" x14ac:dyDescent="0.25">
      <c r="A418" s="330"/>
      <c r="B418" s="331"/>
      <c r="C418" s="332"/>
      <c r="D418" s="332"/>
      <c r="E418" s="332"/>
      <c r="F418" s="175"/>
    </row>
    <row r="419" spans="1:6" s="365" customFormat="1" x14ac:dyDescent="0.25">
      <c r="A419" s="404"/>
      <c r="B419" s="405"/>
      <c r="C419" s="405"/>
      <c r="D419" s="405"/>
      <c r="E419" s="405"/>
      <c r="F419" s="406"/>
    </row>
    <row r="420" spans="1:6" s="365" customFormat="1" x14ac:dyDescent="0.25">
      <c r="A420" s="465" t="s">
        <v>203</v>
      </c>
      <c r="B420" s="447" t="s">
        <v>194</v>
      </c>
      <c r="C420" s="448"/>
      <c r="D420" s="448"/>
      <c r="E420" s="448"/>
      <c r="F420" s="448"/>
    </row>
    <row r="421" spans="1:6" s="365" customFormat="1" ht="15.75" customHeight="1" x14ac:dyDescent="0.25">
      <c r="A421" s="465"/>
      <c r="B421" s="447"/>
      <c r="C421" s="448"/>
      <c r="D421" s="448"/>
      <c r="E421" s="448"/>
      <c r="F421" s="448"/>
    </row>
    <row r="422" spans="1:6" s="365" customFormat="1" ht="15.75" customHeight="1" x14ac:dyDescent="0.25">
      <c r="A422" s="465"/>
      <c r="B422" s="447"/>
      <c r="C422" s="448"/>
      <c r="D422" s="448"/>
      <c r="E422" s="448"/>
      <c r="F422" s="448"/>
    </row>
    <row r="423" spans="1:6" s="365" customFormat="1" ht="201.75" customHeight="1" x14ac:dyDescent="0.25">
      <c r="A423" s="171"/>
      <c r="B423" s="211" t="s">
        <v>283</v>
      </c>
      <c r="C423" s="209" t="s">
        <v>17</v>
      </c>
      <c r="D423" s="208">
        <v>1</v>
      </c>
      <c r="E423" s="230"/>
      <c r="F423" s="208"/>
    </row>
    <row r="424" spans="1:6" s="365" customFormat="1" x14ac:dyDescent="0.25">
      <c r="A424" s="404"/>
      <c r="B424" s="405"/>
      <c r="C424" s="438"/>
      <c r="D424" s="438"/>
      <c r="E424" s="438"/>
      <c r="F424" s="439"/>
    </row>
    <row r="425" spans="1:6" s="365" customFormat="1" ht="18" x14ac:dyDescent="0.25">
      <c r="A425" s="420" t="s">
        <v>209</v>
      </c>
      <c r="B425" s="421"/>
      <c r="C425" s="422">
        <f>SUM(F423:F423)</f>
        <v>0</v>
      </c>
      <c r="D425" s="423"/>
      <c r="E425" s="423"/>
      <c r="F425" s="175" t="s">
        <v>180</v>
      </c>
    </row>
    <row r="426" spans="1:6" s="365" customFormat="1" ht="18" x14ac:dyDescent="0.25">
      <c r="A426" s="229"/>
      <c r="B426" s="228"/>
      <c r="C426" s="227"/>
      <c r="D426" s="226"/>
      <c r="E426" s="226"/>
      <c r="F426" s="225"/>
    </row>
    <row r="427" spans="1:6" s="365" customFormat="1" ht="18" x14ac:dyDescent="0.25">
      <c r="A427" s="229"/>
      <c r="B427" s="228"/>
      <c r="C427" s="227"/>
      <c r="D427" s="226"/>
      <c r="E427" s="226"/>
      <c r="F427" s="225"/>
    </row>
    <row r="428" spans="1:6" s="365" customFormat="1" ht="18" x14ac:dyDescent="0.25">
      <c r="A428" s="229"/>
      <c r="B428" s="228"/>
      <c r="C428" s="227"/>
      <c r="D428" s="226"/>
      <c r="E428" s="226"/>
      <c r="F428" s="225"/>
    </row>
    <row r="429" spans="1:6" s="365" customFormat="1" ht="18" x14ac:dyDescent="0.25">
      <c r="A429" s="229"/>
      <c r="B429" s="228"/>
      <c r="C429" s="227"/>
      <c r="D429" s="226"/>
      <c r="E429" s="226"/>
      <c r="F429" s="225"/>
    </row>
    <row r="430" spans="1:6" s="365" customFormat="1" ht="15.75" customHeight="1" x14ac:dyDescent="0.25">
      <c r="A430" s="456" t="s">
        <v>280</v>
      </c>
      <c r="B430" s="428" t="s">
        <v>198</v>
      </c>
      <c r="C430" s="450"/>
      <c r="D430" s="453"/>
      <c r="E430" s="453"/>
      <c r="F430" s="453"/>
    </row>
    <row r="431" spans="1:6" s="365" customFormat="1" ht="15.75" customHeight="1" x14ac:dyDescent="0.25">
      <c r="A431" s="457"/>
      <c r="B431" s="429"/>
      <c r="C431" s="451"/>
      <c r="D431" s="454"/>
      <c r="E431" s="454"/>
      <c r="F431" s="454"/>
    </row>
    <row r="432" spans="1:6" s="365" customFormat="1" ht="15.75" customHeight="1" x14ac:dyDescent="0.25">
      <c r="A432" s="458"/>
      <c r="B432" s="430"/>
      <c r="C432" s="452"/>
      <c r="D432" s="455"/>
      <c r="E432" s="455"/>
      <c r="F432" s="455"/>
    </row>
    <row r="433" spans="1:6" s="365" customFormat="1" ht="15.75" customHeight="1" x14ac:dyDescent="0.25">
      <c r="A433" s="360"/>
      <c r="B433" s="344"/>
      <c r="C433" s="361"/>
      <c r="D433" s="362"/>
      <c r="E433" s="362"/>
      <c r="F433" s="362"/>
    </row>
    <row r="434" spans="1:6" s="275" customFormat="1" ht="88.5" customHeight="1" x14ac:dyDescent="0.25">
      <c r="A434" s="340" t="s">
        <v>0</v>
      </c>
      <c r="B434" s="217" t="s">
        <v>282</v>
      </c>
      <c r="C434" s="346" t="s">
        <v>170</v>
      </c>
      <c r="D434" s="212">
        <v>70</v>
      </c>
      <c r="E434" s="212"/>
      <c r="F434" s="212"/>
    </row>
    <row r="435" spans="1:6" s="275" customFormat="1" ht="109.5" customHeight="1" x14ac:dyDescent="0.25">
      <c r="A435" s="340" t="s">
        <v>13</v>
      </c>
      <c r="B435" s="217" t="s">
        <v>281</v>
      </c>
      <c r="C435" s="346" t="s">
        <v>170</v>
      </c>
      <c r="D435" s="212">
        <v>24</v>
      </c>
      <c r="E435" s="212"/>
      <c r="F435" s="212"/>
    </row>
    <row r="436" spans="1:6" s="275" customFormat="1" ht="84" customHeight="1" x14ac:dyDescent="0.25">
      <c r="A436" s="340" t="s">
        <v>19</v>
      </c>
      <c r="B436" s="217" t="s">
        <v>442</v>
      </c>
      <c r="C436" s="346" t="s">
        <v>252</v>
      </c>
      <c r="D436" s="212">
        <v>65</v>
      </c>
      <c r="E436" s="212"/>
      <c r="F436" s="212"/>
    </row>
    <row r="437" spans="1:6" s="275" customFormat="1" ht="108" customHeight="1" x14ac:dyDescent="0.25">
      <c r="A437" s="340" t="s">
        <v>21</v>
      </c>
      <c r="B437" s="217" t="s">
        <v>443</v>
      </c>
      <c r="C437" s="346" t="s">
        <v>252</v>
      </c>
      <c r="D437" s="212">
        <v>73</v>
      </c>
      <c r="E437" s="212"/>
      <c r="F437" s="212"/>
    </row>
    <row r="438" spans="1:6" s="275" customFormat="1" ht="71.25" customHeight="1" x14ac:dyDescent="0.25">
      <c r="A438" s="340" t="s">
        <v>24</v>
      </c>
      <c r="B438" s="217" t="s">
        <v>444</v>
      </c>
      <c r="C438" s="346" t="s">
        <v>210</v>
      </c>
      <c r="D438" s="212">
        <v>27</v>
      </c>
      <c r="E438" s="212"/>
      <c r="F438" s="212"/>
    </row>
    <row r="439" spans="1:6" s="365" customFormat="1" ht="18" x14ac:dyDescent="0.25">
      <c r="A439" s="420" t="s">
        <v>209</v>
      </c>
      <c r="B439" s="421"/>
      <c r="C439" s="422">
        <f>SUM(F434:F438)</f>
        <v>0</v>
      </c>
      <c r="D439" s="423"/>
      <c r="E439" s="423"/>
      <c r="F439" s="175" t="s">
        <v>180</v>
      </c>
    </row>
    <row r="440" spans="1:6" s="365" customFormat="1" ht="18" x14ac:dyDescent="0.25">
      <c r="A440" s="229"/>
      <c r="B440" s="228"/>
      <c r="C440" s="227"/>
      <c r="D440" s="226"/>
      <c r="E440" s="226"/>
      <c r="F440" s="225"/>
    </row>
    <row r="441" spans="1:6" s="365" customFormat="1" ht="18" x14ac:dyDescent="0.25">
      <c r="A441" s="229"/>
      <c r="B441" s="228"/>
      <c r="C441" s="227"/>
      <c r="D441" s="226"/>
      <c r="E441" s="226"/>
      <c r="F441" s="225"/>
    </row>
    <row r="442" spans="1:6" s="365" customFormat="1" ht="18" x14ac:dyDescent="0.25">
      <c r="A442" s="229"/>
      <c r="B442" s="228"/>
      <c r="C442" s="227"/>
      <c r="D442" s="226"/>
      <c r="E442" s="226"/>
      <c r="F442" s="225"/>
    </row>
    <row r="443" spans="1:6" s="365" customFormat="1" ht="18" x14ac:dyDescent="0.25">
      <c r="A443" s="229"/>
      <c r="B443" s="228"/>
      <c r="C443" s="227"/>
      <c r="D443" s="226"/>
      <c r="E443" s="226"/>
      <c r="F443" s="225"/>
    </row>
    <row r="444" spans="1:6" s="365" customFormat="1" ht="18" x14ac:dyDescent="0.25">
      <c r="A444" s="229"/>
      <c r="B444" s="228"/>
      <c r="C444" s="227"/>
      <c r="D444" s="226"/>
      <c r="E444" s="226"/>
      <c r="F444" s="225"/>
    </row>
    <row r="445" spans="1:6" s="365" customFormat="1" ht="18" x14ac:dyDescent="0.25">
      <c r="A445" s="229"/>
      <c r="B445" s="228"/>
      <c r="C445" s="227"/>
      <c r="D445" s="226"/>
      <c r="E445" s="226"/>
      <c r="F445" s="225"/>
    </row>
    <row r="446" spans="1:6" s="365" customFormat="1" ht="18" x14ac:dyDescent="0.25">
      <c r="A446" s="229"/>
      <c r="B446" s="228"/>
      <c r="C446" s="227"/>
      <c r="D446" s="226"/>
      <c r="E446" s="226"/>
      <c r="F446" s="225"/>
    </row>
    <row r="447" spans="1:6" s="365" customFormat="1" ht="18" x14ac:dyDescent="0.25">
      <c r="A447" s="229"/>
      <c r="B447" s="228"/>
      <c r="C447" s="227"/>
      <c r="D447" s="226"/>
      <c r="E447" s="226"/>
      <c r="F447" s="225"/>
    </row>
    <row r="448" spans="1:6" s="365" customFormat="1" ht="18" x14ac:dyDescent="0.25">
      <c r="A448" s="229"/>
      <c r="B448" s="228"/>
      <c r="C448" s="227"/>
      <c r="D448" s="226"/>
      <c r="E448" s="226"/>
      <c r="F448" s="225"/>
    </row>
    <row r="449" spans="1:6" s="365" customFormat="1" ht="18" x14ac:dyDescent="0.25">
      <c r="A449" s="229"/>
      <c r="B449" s="228"/>
      <c r="C449" s="227"/>
      <c r="D449" s="226"/>
      <c r="E449" s="226"/>
      <c r="F449" s="225"/>
    </row>
    <row r="450" spans="1:6" s="365" customFormat="1" ht="15.75" customHeight="1" x14ac:dyDescent="0.25">
      <c r="A450" s="456" t="s">
        <v>280</v>
      </c>
      <c r="B450" s="428" t="s">
        <v>277</v>
      </c>
      <c r="C450" s="450"/>
      <c r="D450" s="453"/>
      <c r="E450" s="453"/>
      <c r="F450" s="453"/>
    </row>
    <row r="451" spans="1:6" s="365" customFormat="1" ht="15.75" customHeight="1" x14ac:dyDescent="0.25">
      <c r="A451" s="457"/>
      <c r="B451" s="429"/>
      <c r="C451" s="451"/>
      <c r="D451" s="454"/>
      <c r="E451" s="454"/>
      <c r="F451" s="454"/>
    </row>
    <row r="452" spans="1:6" s="365" customFormat="1" x14ac:dyDescent="0.25">
      <c r="A452" s="457"/>
      <c r="B452" s="429"/>
      <c r="C452" s="451"/>
      <c r="D452" s="454"/>
      <c r="E452" s="454"/>
      <c r="F452" s="454"/>
    </row>
    <row r="453" spans="1:6" s="365" customFormat="1" ht="15.75" customHeight="1" x14ac:dyDescent="0.25">
      <c r="A453" s="457"/>
      <c r="B453" s="429"/>
      <c r="C453" s="451"/>
      <c r="D453" s="454"/>
      <c r="E453" s="454"/>
      <c r="F453" s="454"/>
    </row>
    <row r="454" spans="1:6" s="365" customFormat="1" ht="15.75" customHeight="1" x14ac:dyDescent="0.25">
      <c r="A454" s="458"/>
      <c r="B454" s="430"/>
      <c r="C454" s="452"/>
      <c r="D454" s="455"/>
      <c r="E454" s="455"/>
      <c r="F454" s="455"/>
    </row>
    <row r="455" spans="1:6" s="378" customFormat="1" ht="60.75" customHeight="1" x14ac:dyDescent="0.25">
      <c r="A455" s="374" t="s">
        <v>0</v>
      </c>
      <c r="B455" s="375" t="s">
        <v>279</v>
      </c>
      <c r="C455" s="376" t="s">
        <v>214</v>
      </c>
      <c r="D455" s="377">
        <v>655.5</v>
      </c>
      <c r="E455" s="377"/>
      <c r="F455" s="377"/>
    </row>
    <row r="456" spans="1:6" s="365" customFormat="1" x14ac:dyDescent="0.25">
      <c r="A456" s="404"/>
      <c r="B456" s="405"/>
      <c r="C456" s="438"/>
      <c r="D456" s="438"/>
      <c r="E456" s="438"/>
      <c r="F456" s="439"/>
    </row>
    <row r="457" spans="1:6" s="365" customFormat="1" ht="18" x14ac:dyDescent="0.25">
      <c r="A457" s="420" t="s">
        <v>209</v>
      </c>
      <c r="B457" s="421"/>
      <c r="C457" s="422">
        <f>SUM(F455:F455)</f>
        <v>0</v>
      </c>
      <c r="D457" s="423"/>
      <c r="E457" s="423"/>
      <c r="F457" s="175" t="s">
        <v>180</v>
      </c>
    </row>
    <row r="458" spans="1:6" s="365" customFormat="1" ht="18" x14ac:dyDescent="0.25">
      <c r="A458" s="330"/>
      <c r="B458" s="331"/>
      <c r="C458" s="332"/>
      <c r="D458" s="332"/>
      <c r="E458" s="332"/>
      <c r="F458" s="175"/>
    </row>
    <row r="459" spans="1:6" s="365" customFormat="1" ht="18" x14ac:dyDescent="0.25">
      <c r="A459" s="330"/>
      <c r="B459" s="331"/>
      <c r="C459" s="332"/>
      <c r="D459" s="332"/>
      <c r="E459" s="332"/>
      <c r="F459" s="175"/>
    </row>
    <row r="460" spans="1:6" s="365" customFormat="1" ht="18" x14ac:dyDescent="0.25">
      <c r="A460" s="330"/>
      <c r="B460" s="331"/>
      <c r="C460" s="332"/>
      <c r="D460" s="332"/>
      <c r="E460" s="332"/>
      <c r="F460" s="175"/>
    </row>
    <row r="461" spans="1:6" s="365" customFormat="1" ht="18" x14ac:dyDescent="0.25">
      <c r="A461" s="330"/>
      <c r="B461" s="331"/>
      <c r="C461" s="332"/>
      <c r="D461" s="332"/>
      <c r="E461" s="332"/>
      <c r="F461" s="175"/>
    </row>
    <row r="462" spans="1:6" s="365" customFormat="1" ht="18" x14ac:dyDescent="0.25">
      <c r="A462" s="330"/>
      <c r="B462" s="331"/>
      <c r="C462" s="332"/>
      <c r="D462" s="332"/>
      <c r="E462" s="332"/>
      <c r="F462" s="175"/>
    </row>
    <row r="463" spans="1:6" s="365" customFormat="1" ht="18" x14ac:dyDescent="0.25">
      <c r="A463" s="330"/>
      <c r="B463" s="331"/>
      <c r="C463" s="332"/>
      <c r="D463" s="332"/>
      <c r="E463" s="332"/>
      <c r="F463" s="175"/>
    </row>
    <row r="464" spans="1:6" s="365" customFormat="1" ht="18" x14ac:dyDescent="0.25">
      <c r="A464" s="330"/>
      <c r="B464" s="331"/>
      <c r="C464" s="332"/>
      <c r="D464" s="332"/>
      <c r="E464" s="332"/>
      <c r="F464" s="175"/>
    </row>
    <row r="465" spans="1:6" s="365" customFormat="1" ht="18" x14ac:dyDescent="0.25">
      <c r="A465" s="330"/>
      <c r="B465" s="331"/>
      <c r="C465" s="332"/>
      <c r="D465" s="332"/>
      <c r="E465" s="332"/>
      <c r="F465" s="175"/>
    </row>
    <row r="466" spans="1:6" s="365" customFormat="1" ht="18" x14ac:dyDescent="0.25">
      <c r="A466" s="330"/>
      <c r="B466" s="331"/>
      <c r="C466" s="332"/>
      <c r="D466" s="332"/>
      <c r="E466" s="332"/>
      <c r="F466" s="175"/>
    </row>
    <row r="467" spans="1:6" s="365" customFormat="1" ht="18" x14ac:dyDescent="0.25">
      <c r="A467" s="330"/>
      <c r="B467" s="331"/>
      <c r="C467" s="332"/>
      <c r="D467" s="332"/>
      <c r="E467" s="332"/>
      <c r="F467" s="175"/>
    </row>
    <row r="468" spans="1:6" s="365" customFormat="1" ht="18" x14ac:dyDescent="0.25">
      <c r="A468" s="330"/>
      <c r="B468" s="331"/>
      <c r="C468" s="332"/>
      <c r="D468" s="332"/>
      <c r="E468" s="332"/>
      <c r="F468" s="175"/>
    </row>
    <row r="469" spans="1:6" s="365" customFormat="1" ht="18" x14ac:dyDescent="0.25">
      <c r="A469" s="330"/>
      <c r="B469" s="331"/>
      <c r="C469" s="332"/>
      <c r="D469" s="332"/>
      <c r="E469" s="332"/>
      <c r="F469" s="175"/>
    </row>
    <row r="470" spans="1:6" s="365" customFormat="1" ht="18" x14ac:dyDescent="0.25">
      <c r="A470" s="330"/>
      <c r="B470" s="331"/>
      <c r="C470" s="332"/>
      <c r="D470" s="332"/>
      <c r="E470" s="332"/>
      <c r="F470" s="175"/>
    </row>
    <row r="471" spans="1:6" s="365" customFormat="1" ht="18" x14ac:dyDescent="0.25">
      <c r="A471" s="330"/>
      <c r="B471" s="331"/>
      <c r="C471" s="332"/>
      <c r="D471" s="332"/>
      <c r="E471" s="332"/>
      <c r="F471" s="175"/>
    </row>
    <row r="472" spans="1:6" s="365" customFormat="1" ht="18" x14ac:dyDescent="0.25">
      <c r="A472" s="330"/>
      <c r="B472" s="331"/>
      <c r="C472" s="332"/>
      <c r="D472" s="332"/>
      <c r="E472" s="332"/>
      <c r="F472" s="175"/>
    </row>
    <row r="473" spans="1:6" s="365" customFormat="1" ht="18" x14ac:dyDescent="0.25">
      <c r="A473" s="330"/>
      <c r="B473" s="331"/>
      <c r="C473" s="332"/>
      <c r="D473" s="332"/>
      <c r="E473" s="332"/>
      <c r="F473" s="175"/>
    </row>
    <row r="474" spans="1:6" s="365" customFormat="1" x14ac:dyDescent="0.25">
      <c r="A474" s="395" t="s">
        <v>278</v>
      </c>
      <c r="B474" s="396"/>
      <c r="C474" s="396"/>
      <c r="D474" s="396"/>
      <c r="E474" s="396"/>
      <c r="F474" s="397"/>
    </row>
    <row r="475" spans="1:6" s="365" customFormat="1" x14ac:dyDescent="0.25">
      <c r="A475" s="398"/>
      <c r="B475" s="399"/>
      <c r="C475" s="399"/>
      <c r="D475" s="399"/>
      <c r="E475" s="399"/>
      <c r="F475" s="400"/>
    </row>
    <row r="476" spans="1:6" s="365" customFormat="1" x14ac:dyDescent="0.25">
      <c r="A476" s="401"/>
      <c r="B476" s="402"/>
      <c r="C476" s="402"/>
      <c r="D476" s="402"/>
      <c r="E476" s="402"/>
      <c r="F476" s="403"/>
    </row>
    <row r="477" spans="1:6" s="365" customFormat="1" x14ac:dyDescent="0.25">
      <c r="A477" s="404"/>
      <c r="B477" s="405"/>
      <c r="C477" s="405"/>
      <c r="D477" s="405"/>
      <c r="E477" s="405"/>
      <c r="F477" s="406"/>
    </row>
    <row r="478" spans="1:6" s="365" customFormat="1" ht="15.75" x14ac:dyDescent="0.25">
      <c r="A478" s="353"/>
      <c r="B478" s="386" t="s">
        <v>190</v>
      </c>
      <c r="C478" s="387"/>
      <c r="D478" s="388" t="s">
        <v>189</v>
      </c>
      <c r="E478" s="389"/>
      <c r="F478" s="390"/>
    </row>
    <row r="479" spans="1:6" s="365" customFormat="1" ht="15.75" x14ac:dyDescent="0.25">
      <c r="A479" s="353"/>
      <c r="B479" s="356"/>
      <c r="C479" s="357"/>
      <c r="D479" s="358"/>
      <c r="E479" s="359"/>
      <c r="F479" s="224"/>
    </row>
    <row r="480" spans="1:6" s="365" customFormat="1" ht="15.75" x14ac:dyDescent="0.25">
      <c r="A480" s="171" t="s">
        <v>207</v>
      </c>
      <c r="B480" s="382" t="s">
        <v>196</v>
      </c>
      <c r="C480" s="383"/>
      <c r="D480" s="384">
        <f>C406</f>
        <v>0</v>
      </c>
      <c r="E480" s="385"/>
      <c r="F480" s="170" t="s">
        <v>180</v>
      </c>
    </row>
    <row r="481" spans="1:6" s="365" customFormat="1" ht="15.75" x14ac:dyDescent="0.25">
      <c r="A481" s="171" t="s">
        <v>205</v>
      </c>
      <c r="B481" s="382" t="s">
        <v>204</v>
      </c>
      <c r="C481" s="383"/>
      <c r="D481" s="384">
        <f>C416</f>
        <v>0</v>
      </c>
      <c r="E481" s="385"/>
      <c r="F481" s="170" t="s">
        <v>180</v>
      </c>
    </row>
    <row r="482" spans="1:6" s="365" customFormat="1" ht="15.75" x14ac:dyDescent="0.25">
      <c r="A482" s="171" t="s">
        <v>203</v>
      </c>
      <c r="B482" s="382" t="s">
        <v>194</v>
      </c>
      <c r="C482" s="383"/>
      <c r="D482" s="384">
        <f>C425</f>
        <v>0</v>
      </c>
      <c r="E482" s="385"/>
      <c r="F482" s="173" t="s">
        <v>180</v>
      </c>
    </row>
    <row r="483" spans="1:6" s="365" customFormat="1" ht="15.75" x14ac:dyDescent="0.25">
      <c r="A483" s="171" t="s">
        <v>201</v>
      </c>
      <c r="B483" s="382" t="s">
        <v>198</v>
      </c>
      <c r="C483" s="383"/>
      <c r="D483" s="384">
        <f>C439</f>
        <v>0</v>
      </c>
      <c r="E483" s="385"/>
      <c r="F483" s="172" t="s">
        <v>180</v>
      </c>
    </row>
    <row r="484" spans="1:6" s="365" customFormat="1" ht="15.75" x14ac:dyDescent="0.25">
      <c r="A484" s="171" t="s">
        <v>199</v>
      </c>
      <c r="B484" s="382" t="s">
        <v>277</v>
      </c>
      <c r="C484" s="383"/>
      <c r="D484" s="384">
        <f>C457</f>
        <v>0</v>
      </c>
      <c r="E484" s="385"/>
      <c r="F484" s="172" t="s">
        <v>180</v>
      </c>
    </row>
    <row r="485" spans="1:6" s="365" customFormat="1" ht="15.75" x14ac:dyDescent="0.25">
      <c r="A485" s="340"/>
      <c r="B485" s="391" t="s">
        <v>181</v>
      </c>
      <c r="C485" s="392"/>
      <c r="D485" s="393">
        <f>SUM(D480:E484)</f>
        <v>0</v>
      </c>
      <c r="E485" s="387"/>
      <c r="F485" s="169" t="s">
        <v>180</v>
      </c>
    </row>
    <row r="486" spans="1:6" s="365" customFormat="1" ht="15.75" x14ac:dyDescent="0.25">
      <c r="A486" s="340"/>
      <c r="B486" s="391" t="s">
        <v>182</v>
      </c>
      <c r="C486" s="392"/>
      <c r="D486" s="393">
        <f>D485*0.25</f>
        <v>0</v>
      </c>
      <c r="E486" s="394"/>
      <c r="F486" s="168" t="s">
        <v>180</v>
      </c>
    </row>
    <row r="487" spans="1:6" s="365" customFormat="1" ht="15.75" x14ac:dyDescent="0.25">
      <c r="A487" s="340"/>
      <c r="B487" s="391" t="s">
        <v>181</v>
      </c>
      <c r="C487" s="392"/>
      <c r="D487" s="393">
        <f>D485+D486</f>
        <v>0</v>
      </c>
      <c r="E487" s="394"/>
      <c r="F487" s="167" t="s">
        <v>180</v>
      </c>
    </row>
    <row r="488" spans="1:6" s="365" customFormat="1" x14ac:dyDescent="0.25"/>
    <row r="489" spans="1:6" s="365" customFormat="1" x14ac:dyDescent="0.25"/>
    <row r="490" spans="1:6" s="365" customFormat="1" x14ac:dyDescent="0.25"/>
    <row r="491" spans="1:6" s="365" customFormat="1" x14ac:dyDescent="0.25"/>
    <row r="492" spans="1:6" s="365" customFormat="1" x14ac:dyDescent="0.25"/>
    <row r="493" spans="1:6" s="365" customFormat="1" x14ac:dyDescent="0.25"/>
    <row r="494" spans="1:6" s="365" customFormat="1" x14ac:dyDescent="0.25"/>
    <row r="495" spans="1:6" s="365" customFormat="1" x14ac:dyDescent="0.25"/>
    <row r="496" spans="1:6" s="365" customFormat="1" x14ac:dyDescent="0.25"/>
    <row r="497" spans="1:7" s="365" customFormat="1" x14ac:dyDescent="0.25">
      <c r="A497" s="449" t="s">
        <v>183</v>
      </c>
      <c r="B497" s="449"/>
      <c r="C497" s="449"/>
      <c r="D497" s="449"/>
      <c r="E497" s="449"/>
      <c r="F497" s="449"/>
    </row>
    <row r="498" spans="1:7" s="365" customFormat="1" x14ac:dyDescent="0.25">
      <c r="A498" s="449"/>
      <c r="B498" s="449"/>
      <c r="C498" s="449"/>
      <c r="D498" s="449"/>
      <c r="E498" s="449"/>
      <c r="F498" s="449"/>
    </row>
    <row r="499" spans="1:7" s="184" customFormat="1" ht="20.100000000000001" customHeight="1" x14ac:dyDescent="0.25">
      <c r="A499" s="353"/>
      <c r="B499" s="354" t="s">
        <v>190</v>
      </c>
      <c r="C499" s="223"/>
      <c r="D499" s="339" t="s">
        <v>276</v>
      </c>
      <c r="E499" s="339" t="s">
        <v>275</v>
      </c>
      <c r="F499" s="339" t="s">
        <v>274</v>
      </c>
      <c r="G499" s="275"/>
    </row>
    <row r="500" spans="1:7" s="184" customFormat="1" ht="20.100000000000001" customHeight="1" x14ac:dyDescent="0.25">
      <c r="A500" s="425" t="s">
        <v>207</v>
      </c>
      <c r="B500" s="440" t="s">
        <v>206</v>
      </c>
      <c r="C500" s="411"/>
      <c r="D500" s="425"/>
      <c r="E500" s="425"/>
      <c r="F500" s="425"/>
      <c r="G500" s="275"/>
    </row>
    <row r="501" spans="1:7" s="184" customFormat="1" ht="20.100000000000001" customHeight="1" x14ac:dyDescent="0.25">
      <c r="A501" s="426"/>
      <c r="B501" s="441"/>
      <c r="C501" s="431"/>
      <c r="D501" s="426"/>
      <c r="E501" s="426"/>
      <c r="F501" s="426"/>
      <c r="G501" s="275"/>
    </row>
    <row r="502" spans="1:7" s="184" customFormat="1" ht="1.5" customHeight="1" x14ac:dyDescent="0.25">
      <c r="A502" s="427"/>
      <c r="B502" s="442"/>
      <c r="C502" s="412"/>
      <c r="D502" s="427"/>
      <c r="E502" s="427"/>
      <c r="F502" s="427"/>
      <c r="G502" s="275"/>
    </row>
    <row r="503" spans="1:7" s="184" customFormat="1" ht="61.5" customHeight="1" x14ac:dyDescent="0.25">
      <c r="A503" s="340" t="s">
        <v>0</v>
      </c>
      <c r="B503" s="222" t="s">
        <v>273</v>
      </c>
      <c r="C503" s="346" t="s">
        <v>17</v>
      </c>
      <c r="D503" s="212">
        <v>1</v>
      </c>
      <c r="E503" s="212"/>
      <c r="F503" s="212"/>
      <c r="G503" s="275"/>
    </row>
    <row r="504" spans="1:7" s="184" customFormat="1" ht="60.75" x14ac:dyDescent="0.25">
      <c r="A504" s="340" t="s">
        <v>13</v>
      </c>
      <c r="B504" s="222" t="s">
        <v>272</v>
      </c>
      <c r="C504" s="346" t="s">
        <v>210</v>
      </c>
      <c r="D504" s="212">
        <v>102</v>
      </c>
      <c r="E504" s="212"/>
      <c r="F504" s="212"/>
      <c r="G504" s="275"/>
    </row>
    <row r="505" spans="1:7" s="184" customFormat="1" ht="60.75" x14ac:dyDescent="0.25">
      <c r="A505" s="340" t="s">
        <v>19</v>
      </c>
      <c r="B505" s="219" t="s">
        <v>271</v>
      </c>
      <c r="C505" s="346" t="s">
        <v>210</v>
      </c>
      <c r="D505" s="212">
        <v>76.5</v>
      </c>
      <c r="E505" s="212"/>
      <c r="F505" s="212"/>
      <c r="G505" s="275"/>
    </row>
    <row r="506" spans="1:7" s="184" customFormat="1" ht="45.75" x14ac:dyDescent="0.25">
      <c r="A506" s="340" t="s">
        <v>21</v>
      </c>
      <c r="B506" s="219" t="s">
        <v>270</v>
      </c>
      <c r="C506" s="346" t="s">
        <v>210</v>
      </c>
      <c r="D506" s="212">
        <v>66</v>
      </c>
      <c r="E506" s="212"/>
      <c r="F506" s="212"/>
      <c r="G506" s="275"/>
    </row>
    <row r="507" spans="1:7" s="184" customFormat="1" ht="45" x14ac:dyDescent="0.25">
      <c r="A507" s="333" t="s">
        <v>24</v>
      </c>
      <c r="B507" s="221" t="s">
        <v>269</v>
      </c>
      <c r="C507" s="328" t="s">
        <v>214</v>
      </c>
      <c r="D507" s="220">
        <v>1380</v>
      </c>
      <c r="E507" s="220"/>
      <c r="F507" s="220"/>
      <c r="G507" s="275"/>
    </row>
    <row r="508" spans="1:7" s="184" customFormat="1" ht="30.75" x14ac:dyDescent="0.25">
      <c r="A508" s="340" t="s">
        <v>27</v>
      </c>
      <c r="B508" s="219" t="s">
        <v>268</v>
      </c>
      <c r="C508" s="346" t="s">
        <v>210</v>
      </c>
      <c r="D508" s="212">
        <v>38</v>
      </c>
      <c r="E508" s="212"/>
      <c r="F508" s="212"/>
      <c r="G508" s="275"/>
    </row>
    <row r="509" spans="1:7" s="184" customFormat="1" ht="45.75" x14ac:dyDescent="0.25">
      <c r="A509" s="340" t="s">
        <v>33</v>
      </c>
      <c r="B509" s="219" t="s">
        <v>267</v>
      </c>
      <c r="C509" s="346" t="s">
        <v>17</v>
      </c>
      <c r="D509" s="212">
        <v>6</v>
      </c>
      <c r="E509" s="212"/>
      <c r="F509" s="212"/>
      <c r="G509" s="275"/>
    </row>
    <row r="510" spans="1:7" s="197" customFormat="1" ht="108.75" customHeight="1" x14ac:dyDescent="0.2">
      <c r="A510" s="171" t="s">
        <v>36</v>
      </c>
      <c r="B510" s="218" t="s">
        <v>465</v>
      </c>
      <c r="C510" s="209" t="s">
        <v>214</v>
      </c>
      <c r="D510" s="208">
        <v>60</v>
      </c>
      <c r="E510" s="208"/>
      <c r="F510" s="208"/>
    </row>
    <row r="511" spans="1:7" s="184" customFormat="1" ht="66.75" customHeight="1" x14ac:dyDescent="0.25">
      <c r="A511" s="340" t="s">
        <v>39</v>
      </c>
      <c r="B511" s="218" t="s">
        <v>266</v>
      </c>
      <c r="C511" s="346" t="s">
        <v>214</v>
      </c>
      <c r="D511" s="212">
        <v>216</v>
      </c>
      <c r="E511" s="212"/>
      <c r="F511" s="212"/>
      <c r="G511" s="275"/>
    </row>
    <row r="512" spans="1:7" s="184" customFormat="1" ht="45" x14ac:dyDescent="0.25">
      <c r="A512" s="340" t="s">
        <v>42</v>
      </c>
      <c r="B512" s="218" t="s">
        <v>265</v>
      </c>
      <c r="C512" s="346" t="s">
        <v>170</v>
      </c>
      <c r="D512" s="212">
        <v>424</v>
      </c>
      <c r="E512" s="212"/>
      <c r="F512" s="212"/>
      <c r="G512" s="275"/>
    </row>
    <row r="513" spans="1:7" s="184" customFormat="1" ht="45" x14ac:dyDescent="0.25">
      <c r="A513" s="340" t="s">
        <v>45</v>
      </c>
      <c r="B513" s="218" t="s">
        <v>264</v>
      </c>
      <c r="C513" s="346" t="s">
        <v>214</v>
      </c>
      <c r="D513" s="212">
        <v>92</v>
      </c>
      <c r="E513" s="212"/>
      <c r="F513" s="212"/>
      <c r="G513" s="275"/>
    </row>
    <row r="514" spans="1:7" s="184" customFormat="1" ht="60" x14ac:dyDescent="0.25">
      <c r="A514" s="340" t="s">
        <v>177</v>
      </c>
      <c r="B514" s="218" t="s">
        <v>263</v>
      </c>
      <c r="C514" s="346" t="s">
        <v>214</v>
      </c>
      <c r="D514" s="212">
        <v>148</v>
      </c>
      <c r="E514" s="212"/>
      <c r="F514" s="212"/>
      <c r="G514" s="275"/>
    </row>
    <row r="515" spans="1:7" s="184" customFormat="1" ht="45" x14ac:dyDescent="0.25">
      <c r="A515" s="340" t="s">
        <v>178</v>
      </c>
      <c r="B515" s="218" t="s">
        <v>262</v>
      </c>
      <c r="C515" s="346" t="s">
        <v>214</v>
      </c>
      <c r="D515" s="212">
        <v>156.6</v>
      </c>
      <c r="E515" s="212"/>
      <c r="F515" s="212"/>
      <c r="G515" s="275"/>
    </row>
    <row r="516" spans="1:7" s="184" customFormat="1" ht="20.100000000000001" customHeight="1" x14ac:dyDescent="0.25">
      <c r="A516" s="404"/>
      <c r="B516" s="405"/>
      <c r="C516" s="438"/>
      <c r="D516" s="438"/>
      <c r="E516" s="438"/>
      <c r="F516" s="439"/>
      <c r="G516" s="275"/>
    </row>
    <row r="517" spans="1:7" s="184" customFormat="1" ht="20.100000000000001" customHeight="1" x14ac:dyDescent="0.25">
      <c r="A517" s="420" t="s">
        <v>209</v>
      </c>
      <c r="B517" s="421"/>
      <c r="C517" s="422">
        <f>SUM(F503:F515)</f>
        <v>0</v>
      </c>
      <c r="D517" s="423"/>
      <c r="E517" s="423"/>
      <c r="F517" s="175" t="s">
        <v>180</v>
      </c>
      <c r="G517" s="275"/>
    </row>
    <row r="518" spans="1:7" s="365" customFormat="1" x14ac:dyDescent="0.25"/>
    <row r="519" spans="1:7" s="365" customFormat="1" x14ac:dyDescent="0.25"/>
    <row r="520" spans="1:7" s="365" customFormat="1" x14ac:dyDescent="0.25"/>
    <row r="521" spans="1:7" s="365" customFormat="1" x14ac:dyDescent="0.25"/>
    <row r="522" spans="1:7" s="184" customFormat="1" ht="20.100000000000001" customHeight="1" x14ac:dyDescent="0.25">
      <c r="A522" s="446" t="s">
        <v>205</v>
      </c>
      <c r="B522" s="447" t="s">
        <v>204</v>
      </c>
      <c r="C522" s="448"/>
      <c r="D522" s="448"/>
      <c r="E522" s="448"/>
      <c r="F522" s="340"/>
      <c r="G522" s="275"/>
    </row>
    <row r="523" spans="1:7" s="184" customFormat="1" ht="20.100000000000001" customHeight="1" x14ac:dyDescent="0.25">
      <c r="A523" s="425"/>
      <c r="B523" s="428"/>
      <c r="C523" s="415"/>
      <c r="D523" s="415"/>
      <c r="E523" s="415"/>
      <c r="F523" s="415"/>
      <c r="G523" s="275"/>
    </row>
    <row r="524" spans="1:7" s="184" customFormat="1" ht="20.100000000000001" customHeight="1" x14ac:dyDescent="0.25">
      <c r="A524" s="427"/>
      <c r="B524" s="430"/>
      <c r="C524" s="416"/>
      <c r="D524" s="416"/>
      <c r="E524" s="416"/>
      <c r="F524" s="416"/>
      <c r="G524" s="275"/>
    </row>
    <row r="525" spans="1:7" s="184" customFormat="1" ht="100.5" customHeight="1" x14ac:dyDescent="0.25">
      <c r="A525" s="340" t="s">
        <v>0</v>
      </c>
      <c r="B525" s="217" t="s">
        <v>466</v>
      </c>
      <c r="C525" s="346" t="s">
        <v>214</v>
      </c>
      <c r="D525" s="212">
        <v>89.2</v>
      </c>
      <c r="E525" s="208"/>
      <c r="F525" s="212"/>
      <c r="G525" s="275"/>
    </row>
    <row r="526" spans="1:7" s="184" customFormat="1" ht="113.25" customHeight="1" x14ac:dyDescent="0.25">
      <c r="A526" s="340">
        <v>2</v>
      </c>
      <c r="B526" s="217" t="s">
        <v>467</v>
      </c>
      <c r="C526" s="346" t="s">
        <v>214</v>
      </c>
      <c r="D526" s="212">
        <v>144.80000000000001</v>
      </c>
      <c r="E526" s="208"/>
      <c r="F526" s="212"/>
      <c r="G526" s="275"/>
    </row>
    <row r="527" spans="1:7" s="184" customFormat="1" ht="20.100000000000001" customHeight="1" x14ac:dyDescent="0.25">
      <c r="A527" s="404"/>
      <c r="B527" s="405"/>
      <c r="C527" s="438"/>
      <c r="D527" s="438"/>
      <c r="E527" s="438"/>
      <c r="F527" s="439"/>
      <c r="G527" s="275"/>
    </row>
    <row r="528" spans="1:7" s="184" customFormat="1" ht="20.100000000000001" customHeight="1" x14ac:dyDescent="0.25">
      <c r="A528" s="420" t="s">
        <v>209</v>
      </c>
      <c r="B528" s="421"/>
      <c r="C528" s="422">
        <f>SUM(F525:F526)</f>
        <v>0</v>
      </c>
      <c r="D528" s="423"/>
      <c r="E528" s="423"/>
      <c r="F528" s="175" t="s">
        <v>180</v>
      </c>
      <c r="G528" s="275"/>
    </row>
    <row r="529" spans="1:7" s="184" customFormat="1" ht="20.100000000000001" customHeight="1" x14ac:dyDescent="0.25">
      <c r="A529" s="330"/>
      <c r="B529" s="331"/>
      <c r="C529" s="332"/>
      <c r="D529" s="332"/>
      <c r="E529" s="332"/>
      <c r="F529" s="175"/>
      <c r="G529" s="275"/>
    </row>
    <row r="530" spans="1:7" s="184" customFormat="1" ht="20.100000000000001" customHeight="1" x14ac:dyDescent="0.25">
      <c r="A530" s="330"/>
      <c r="B530" s="331"/>
      <c r="C530" s="332"/>
      <c r="D530" s="332"/>
      <c r="E530" s="332"/>
      <c r="F530" s="175"/>
      <c r="G530" s="275"/>
    </row>
    <row r="531" spans="1:7" s="184" customFormat="1" ht="20.100000000000001" customHeight="1" x14ac:dyDescent="0.25">
      <c r="A531" s="330"/>
      <c r="B531" s="331"/>
      <c r="C531" s="332"/>
      <c r="D531" s="332"/>
      <c r="E531" s="332"/>
      <c r="F531" s="175"/>
      <c r="G531" s="275"/>
    </row>
    <row r="532" spans="1:7" s="184" customFormat="1" ht="20.100000000000001" customHeight="1" x14ac:dyDescent="0.25">
      <c r="A532" s="330"/>
      <c r="B532" s="331"/>
      <c r="C532" s="332"/>
      <c r="D532" s="332"/>
      <c r="E532" s="332"/>
      <c r="F532" s="175"/>
      <c r="G532" s="275"/>
    </row>
    <row r="533" spans="1:7" s="184" customFormat="1" ht="20.100000000000001" customHeight="1" x14ac:dyDescent="0.25">
      <c r="A533" s="330"/>
      <c r="B533" s="331"/>
      <c r="C533" s="332"/>
      <c r="D533" s="332"/>
      <c r="E533" s="332"/>
      <c r="F533" s="175"/>
      <c r="G533" s="275"/>
    </row>
    <row r="534" spans="1:7" s="184" customFormat="1" ht="20.100000000000001" customHeight="1" x14ac:dyDescent="0.25">
      <c r="A534" s="330"/>
      <c r="B534" s="331"/>
      <c r="C534" s="332"/>
      <c r="D534" s="332"/>
      <c r="E534" s="332"/>
      <c r="F534" s="175"/>
      <c r="G534" s="275"/>
    </row>
    <row r="535" spans="1:7" s="184" customFormat="1" ht="20.100000000000001" customHeight="1" x14ac:dyDescent="0.25">
      <c r="A535" s="330"/>
      <c r="B535" s="331"/>
      <c r="C535" s="332"/>
      <c r="D535" s="332"/>
      <c r="E535" s="332"/>
      <c r="F535" s="175"/>
      <c r="G535" s="275"/>
    </row>
    <row r="536" spans="1:7" s="184" customFormat="1" ht="20.100000000000001" customHeight="1" x14ac:dyDescent="0.25">
      <c r="A536" s="330"/>
      <c r="B536" s="331"/>
      <c r="C536" s="332"/>
      <c r="D536" s="332"/>
      <c r="E536" s="332"/>
      <c r="F536" s="175"/>
      <c r="G536" s="275"/>
    </row>
    <row r="537" spans="1:7" s="184" customFormat="1" ht="20.100000000000001" customHeight="1" x14ac:dyDescent="0.25">
      <c r="A537" s="330"/>
      <c r="B537" s="331"/>
      <c r="C537" s="332"/>
      <c r="D537" s="332"/>
      <c r="E537" s="332"/>
      <c r="F537" s="175"/>
      <c r="G537" s="275"/>
    </row>
    <row r="538" spans="1:7" s="184" customFormat="1" ht="20.100000000000001" customHeight="1" x14ac:dyDescent="0.25">
      <c r="A538" s="330"/>
      <c r="B538" s="331"/>
      <c r="C538" s="332"/>
      <c r="D538" s="332"/>
      <c r="E538" s="332"/>
      <c r="F538" s="175"/>
      <c r="G538" s="275"/>
    </row>
    <row r="539" spans="1:7" s="184" customFormat="1" ht="20.100000000000001" customHeight="1" x14ac:dyDescent="0.25">
      <c r="A539" s="330"/>
      <c r="B539" s="331"/>
      <c r="C539" s="332"/>
      <c r="D539" s="332"/>
      <c r="E539" s="332"/>
      <c r="F539" s="175"/>
      <c r="G539" s="275"/>
    </row>
    <row r="540" spans="1:7" s="184" customFormat="1" ht="20.100000000000001" customHeight="1" x14ac:dyDescent="0.25">
      <c r="A540" s="330"/>
      <c r="B540" s="331"/>
      <c r="C540" s="332"/>
      <c r="D540" s="332"/>
      <c r="E540" s="332"/>
      <c r="F540" s="175"/>
      <c r="G540" s="275"/>
    </row>
    <row r="541" spans="1:7" s="184" customFormat="1" ht="20.100000000000001" customHeight="1" x14ac:dyDescent="0.25">
      <c r="A541" s="330"/>
      <c r="B541" s="331"/>
      <c r="C541" s="332"/>
      <c r="D541" s="332"/>
      <c r="E541" s="332"/>
      <c r="F541" s="175"/>
      <c r="G541" s="275"/>
    </row>
    <row r="542" spans="1:7" s="184" customFormat="1" ht="20.100000000000001" customHeight="1" x14ac:dyDescent="0.25">
      <c r="A542" s="330"/>
      <c r="B542" s="331"/>
      <c r="C542" s="332"/>
      <c r="D542" s="332"/>
      <c r="E542" s="332"/>
      <c r="F542" s="175"/>
      <c r="G542" s="275"/>
    </row>
    <row r="543" spans="1:7" s="184" customFormat="1" ht="20.100000000000001" customHeight="1" x14ac:dyDescent="0.25">
      <c r="A543" s="404"/>
      <c r="B543" s="405"/>
      <c r="C543" s="405"/>
      <c r="D543" s="405"/>
      <c r="E543" s="405"/>
      <c r="F543" s="406"/>
      <c r="G543" s="275"/>
    </row>
    <row r="544" spans="1:7" s="184" customFormat="1" ht="20.100000000000001" customHeight="1" x14ac:dyDescent="0.25">
      <c r="A544" s="425" t="s">
        <v>203</v>
      </c>
      <c r="B544" s="428" t="s">
        <v>202</v>
      </c>
      <c r="C544" s="411"/>
      <c r="D544" s="432"/>
      <c r="E544" s="432"/>
      <c r="F544" s="435"/>
      <c r="G544" s="275"/>
    </row>
    <row r="545" spans="1:7" s="184" customFormat="1" ht="20.100000000000001" customHeight="1" x14ac:dyDescent="0.25">
      <c r="A545" s="426"/>
      <c r="B545" s="429"/>
      <c r="C545" s="431"/>
      <c r="D545" s="433"/>
      <c r="E545" s="433"/>
      <c r="F545" s="436"/>
      <c r="G545" s="275"/>
    </row>
    <row r="546" spans="1:7" s="184" customFormat="1" ht="20.100000000000001" customHeight="1" x14ac:dyDescent="0.25">
      <c r="A546" s="427"/>
      <c r="B546" s="430"/>
      <c r="C546" s="412"/>
      <c r="D546" s="434"/>
      <c r="E546" s="434"/>
      <c r="F546" s="437"/>
      <c r="G546" s="275"/>
    </row>
    <row r="547" spans="1:7" s="184" customFormat="1" ht="103.5" customHeight="1" x14ac:dyDescent="0.25">
      <c r="A547" s="340" t="s">
        <v>0</v>
      </c>
      <c r="B547" s="217" t="s">
        <v>261</v>
      </c>
      <c r="C547" s="346" t="s">
        <v>214</v>
      </c>
      <c r="D547" s="212">
        <v>216</v>
      </c>
      <c r="E547" s="208"/>
      <c r="F547" s="212"/>
      <c r="G547" s="275"/>
    </row>
    <row r="548" spans="1:7" s="184" customFormat="1" ht="60" x14ac:dyDescent="0.25">
      <c r="A548" s="340" t="s">
        <v>13</v>
      </c>
      <c r="B548" s="217" t="s">
        <v>260</v>
      </c>
      <c r="C548" s="346" t="s">
        <v>214</v>
      </c>
      <c r="D548" s="212">
        <v>7.5</v>
      </c>
      <c r="E548" s="208"/>
      <c r="F548" s="212"/>
      <c r="G548" s="275"/>
    </row>
    <row r="549" spans="1:7" s="184" customFormat="1" ht="60.75" customHeight="1" x14ac:dyDescent="0.25">
      <c r="A549" s="340" t="s">
        <v>19</v>
      </c>
      <c r="B549" s="216" t="s">
        <v>259</v>
      </c>
      <c r="C549" s="346" t="s">
        <v>214</v>
      </c>
      <c r="D549" s="212">
        <v>120</v>
      </c>
      <c r="E549" s="208"/>
      <c r="F549" s="212"/>
      <c r="G549" s="275"/>
    </row>
    <row r="550" spans="1:7" s="184" customFormat="1" ht="133.5" customHeight="1" x14ac:dyDescent="0.25">
      <c r="A550" s="340" t="s">
        <v>21</v>
      </c>
      <c r="B550" s="216" t="s">
        <v>447</v>
      </c>
      <c r="C550" s="346" t="s">
        <v>214</v>
      </c>
      <c r="D550" s="212">
        <v>120</v>
      </c>
      <c r="E550" s="208"/>
      <c r="F550" s="212"/>
      <c r="G550" s="275"/>
    </row>
    <row r="551" spans="1:7" s="184" customFormat="1" ht="20.100000000000001" customHeight="1" x14ac:dyDescent="0.25">
      <c r="A551" s="404"/>
      <c r="B551" s="405"/>
      <c r="C551" s="438"/>
      <c r="D551" s="438"/>
      <c r="E551" s="438"/>
      <c r="F551" s="439"/>
      <c r="G551" s="275"/>
    </row>
    <row r="552" spans="1:7" s="184" customFormat="1" ht="20.100000000000001" customHeight="1" x14ac:dyDescent="0.25">
      <c r="A552" s="420" t="s">
        <v>209</v>
      </c>
      <c r="B552" s="421"/>
      <c r="C552" s="422">
        <f>SUM(F547:F550)</f>
        <v>0</v>
      </c>
      <c r="D552" s="423"/>
      <c r="E552" s="423"/>
      <c r="F552" s="175" t="s">
        <v>180</v>
      </c>
      <c r="G552" s="275"/>
    </row>
    <row r="553" spans="1:7" s="365" customFormat="1" x14ac:dyDescent="0.25"/>
    <row r="554" spans="1:7" s="365" customFormat="1" x14ac:dyDescent="0.25"/>
    <row r="555" spans="1:7" s="365" customFormat="1" x14ac:dyDescent="0.25"/>
    <row r="556" spans="1:7" s="365" customFormat="1" x14ac:dyDescent="0.25"/>
    <row r="557" spans="1:7" s="365" customFormat="1" x14ac:dyDescent="0.25"/>
    <row r="558" spans="1:7" s="365" customFormat="1" x14ac:dyDescent="0.25"/>
    <row r="559" spans="1:7" s="365" customFormat="1" x14ac:dyDescent="0.25"/>
    <row r="560" spans="1:7" s="365" customFormat="1" x14ac:dyDescent="0.25"/>
    <row r="561" spans="1:7" s="365" customFormat="1" x14ac:dyDescent="0.25"/>
    <row r="562" spans="1:7" s="365" customFormat="1" x14ac:dyDescent="0.25"/>
    <row r="563" spans="1:7" s="365" customFormat="1" x14ac:dyDescent="0.25"/>
    <row r="564" spans="1:7" s="365" customFormat="1" x14ac:dyDescent="0.25"/>
    <row r="565" spans="1:7" s="365" customFormat="1" x14ac:dyDescent="0.25"/>
    <row r="566" spans="1:7" s="365" customFormat="1" x14ac:dyDescent="0.25"/>
    <row r="567" spans="1:7" s="365" customFormat="1" x14ac:dyDescent="0.25"/>
    <row r="568" spans="1:7" s="365" customFormat="1" x14ac:dyDescent="0.25"/>
    <row r="569" spans="1:7" s="365" customFormat="1" x14ac:dyDescent="0.25"/>
    <row r="570" spans="1:7" s="365" customFormat="1" x14ac:dyDescent="0.25"/>
    <row r="571" spans="1:7" s="365" customFormat="1" x14ac:dyDescent="0.25"/>
    <row r="572" spans="1:7" s="365" customFormat="1" x14ac:dyDescent="0.25"/>
    <row r="573" spans="1:7" s="184" customFormat="1" ht="20.100000000000001" customHeight="1" x14ac:dyDescent="0.25">
      <c r="A573" s="333"/>
      <c r="B573" s="443" t="s">
        <v>258</v>
      </c>
      <c r="C573" s="411"/>
      <c r="D573" s="432"/>
      <c r="E573" s="432"/>
      <c r="F573" s="435"/>
      <c r="G573" s="275"/>
    </row>
    <row r="574" spans="1:7" s="184" customFormat="1" ht="20.100000000000001" customHeight="1" x14ac:dyDescent="0.25">
      <c r="A574" s="342" t="s">
        <v>201</v>
      </c>
      <c r="B574" s="444"/>
      <c r="C574" s="431"/>
      <c r="D574" s="433"/>
      <c r="E574" s="433"/>
      <c r="F574" s="436"/>
      <c r="G574" s="275"/>
    </row>
    <row r="575" spans="1:7" s="184" customFormat="1" ht="20.100000000000001" customHeight="1" x14ac:dyDescent="0.25">
      <c r="A575" s="215"/>
      <c r="B575" s="445"/>
      <c r="C575" s="412"/>
      <c r="D575" s="434"/>
      <c r="E575" s="434"/>
      <c r="F575" s="437"/>
      <c r="G575" s="275"/>
    </row>
    <row r="576" spans="1:7" s="184" customFormat="1" ht="84.75" customHeight="1" x14ac:dyDescent="0.25">
      <c r="A576" s="334" t="s">
        <v>0</v>
      </c>
      <c r="B576" s="214" t="s">
        <v>449</v>
      </c>
      <c r="C576" s="346" t="s">
        <v>214</v>
      </c>
      <c r="D576" s="212">
        <v>1104</v>
      </c>
      <c r="E576" s="208"/>
      <c r="F576" s="212"/>
      <c r="G576" s="275"/>
    </row>
    <row r="577" spans="1:7" s="184" customFormat="1" ht="146.25" customHeight="1" x14ac:dyDescent="0.25">
      <c r="A577" s="334" t="s">
        <v>13</v>
      </c>
      <c r="B577" s="214" t="s">
        <v>257</v>
      </c>
      <c r="C577" s="346" t="s">
        <v>214</v>
      </c>
      <c r="D577" s="212">
        <v>1104</v>
      </c>
      <c r="E577" s="208"/>
      <c r="F577" s="212"/>
      <c r="G577" s="275"/>
    </row>
    <row r="578" spans="1:7" s="184" customFormat="1" ht="99.75" customHeight="1" x14ac:dyDescent="0.25">
      <c r="A578" s="334" t="s">
        <v>19</v>
      </c>
      <c r="B578" s="214" t="s">
        <v>448</v>
      </c>
      <c r="C578" s="346" t="s">
        <v>214</v>
      </c>
      <c r="D578" s="212">
        <v>1104</v>
      </c>
      <c r="E578" s="208"/>
      <c r="F578" s="212"/>
      <c r="G578" s="275"/>
    </row>
    <row r="579" spans="1:7" s="184" customFormat="1" ht="386.25" customHeight="1" x14ac:dyDescent="0.2">
      <c r="A579" s="340" t="s">
        <v>21</v>
      </c>
      <c r="B579" s="417" t="s">
        <v>468</v>
      </c>
      <c r="C579" s="418"/>
      <c r="D579" s="418"/>
      <c r="E579" s="418"/>
      <c r="F579" s="419"/>
    </row>
    <row r="580" spans="1:7" s="184" customFormat="1" ht="24.75" customHeight="1" x14ac:dyDescent="0.25">
      <c r="A580" s="334"/>
      <c r="B580" s="214"/>
      <c r="C580" s="346" t="s">
        <v>214</v>
      </c>
      <c r="D580" s="212">
        <v>1104</v>
      </c>
      <c r="E580" s="208"/>
      <c r="F580" s="212"/>
      <c r="G580" s="275"/>
    </row>
    <row r="581" spans="1:7" s="184" customFormat="1" ht="85.5" customHeight="1" x14ac:dyDescent="0.25">
      <c r="A581" s="334" t="s">
        <v>24</v>
      </c>
      <c r="B581" s="214" t="s">
        <v>256</v>
      </c>
      <c r="C581" s="346" t="s">
        <v>214</v>
      </c>
      <c r="D581" s="212">
        <v>330</v>
      </c>
      <c r="E581" s="208"/>
      <c r="F581" s="212"/>
      <c r="G581" s="275"/>
    </row>
    <row r="582" spans="1:7" s="184" customFormat="1" ht="254.25" customHeight="1" x14ac:dyDescent="0.2">
      <c r="A582" s="340" t="s">
        <v>27</v>
      </c>
      <c r="B582" s="417" t="s">
        <v>469</v>
      </c>
      <c r="C582" s="418"/>
      <c r="D582" s="418"/>
      <c r="E582" s="418"/>
      <c r="F582" s="419"/>
    </row>
    <row r="583" spans="1:7" s="184" customFormat="1" ht="30" customHeight="1" x14ac:dyDescent="0.25">
      <c r="A583" s="334"/>
      <c r="B583" s="214"/>
      <c r="C583" s="346" t="s">
        <v>214</v>
      </c>
      <c r="D583" s="212">
        <v>1104</v>
      </c>
      <c r="E583" s="208"/>
      <c r="F583" s="212"/>
      <c r="G583" s="275"/>
    </row>
    <row r="584" spans="1:7" s="184" customFormat="1" ht="93" customHeight="1" x14ac:dyDescent="0.25">
      <c r="A584" s="334" t="s">
        <v>30</v>
      </c>
      <c r="B584" s="214" t="s">
        <v>255</v>
      </c>
      <c r="C584" s="346" t="s">
        <v>210</v>
      </c>
      <c r="D584" s="212">
        <v>138.6</v>
      </c>
      <c r="E584" s="208"/>
      <c r="F584" s="212"/>
      <c r="G584" s="275"/>
    </row>
    <row r="585" spans="1:7" s="184" customFormat="1" ht="214.5" customHeight="1" x14ac:dyDescent="0.25">
      <c r="A585" s="334" t="s">
        <v>33</v>
      </c>
      <c r="B585" s="214" t="s">
        <v>254</v>
      </c>
      <c r="C585" s="346" t="s">
        <v>170</v>
      </c>
      <c r="D585" s="212">
        <v>138.6</v>
      </c>
      <c r="E585" s="208"/>
      <c r="F585" s="212"/>
      <c r="G585" s="275"/>
    </row>
    <row r="586" spans="1:7" s="184" customFormat="1" ht="81.75" customHeight="1" x14ac:dyDescent="0.25">
      <c r="A586" s="334" t="s">
        <v>36</v>
      </c>
      <c r="B586" s="214" t="s">
        <v>253</v>
      </c>
      <c r="C586" s="346" t="s">
        <v>170</v>
      </c>
      <c r="D586" s="212">
        <v>7.8</v>
      </c>
      <c r="E586" s="208"/>
      <c r="F586" s="212"/>
      <c r="G586" s="275"/>
    </row>
    <row r="587" spans="1:7" s="184" customFormat="1" ht="62.25" customHeight="1" x14ac:dyDescent="0.25">
      <c r="A587" s="334" t="s">
        <v>39</v>
      </c>
      <c r="B587" s="214" t="s">
        <v>470</v>
      </c>
      <c r="C587" s="346" t="s">
        <v>214</v>
      </c>
      <c r="D587" s="212">
        <v>156</v>
      </c>
      <c r="E587" s="208"/>
      <c r="F587" s="212"/>
      <c r="G587" s="275"/>
    </row>
    <row r="588" spans="1:7" s="184" customFormat="1" ht="20.100000000000001" customHeight="1" x14ac:dyDescent="0.25">
      <c r="A588" s="404"/>
      <c r="B588" s="405"/>
      <c r="C588" s="438"/>
      <c r="D588" s="438"/>
      <c r="E588" s="438"/>
      <c r="F588" s="439"/>
      <c r="G588" s="275"/>
    </row>
    <row r="589" spans="1:7" s="184" customFormat="1" ht="20.100000000000001" customHeight="1" x14ac:dyDescent="0.25">
      <c r="A589" s="420" t="s">
        <v>209</v>
      </c>
      <c r="B589" s="421"/>
      <c r="C589" s="422">
        <f>SUM(F576:F587)</f>
        <v>0</v>
      </c>
      <c r="D589" s="423"/>
      <c r="E589" s="423"/>
      <c r="F589" s="175" t="s">
        <v>180</v>
      </c>
      <c r="G589" s="275"/>
    </row>
    <row r="590" spans="1:7" s="365" customFormat="1" x14ac:dyDescent="0.25"/>
    <row r="591" spans="1:7" s="365" customFormat="1" x14ac:dyDescent="0.25"/>
    <row r="592" spans="1:7" s="365" customFormat="1" x14ac:dyDescent="0.25"/>
    <row r="593" spans="1:7" s="365" customFormat="1" x14ac:dyDescent="0.25"/>
    <row r="594" spans="1:7" s="365" customFormat="1" x14ac:dyDescent="0.25"/>
    <row r="595" spans="1:7" s="365" customFormat="1" x14ac:dyDescent="0.25"/>
    <row r="596" spans="1:7" s="365" customFormat="1" x14ac:dyDescent="0.25"/>
    <row r="597" spans="1:7" s="365" customFormat="1" x14ac:dyDescent="0.25"/>
    <row r="598" spans="1:7" s="365" customFormat="1" x14ac:dyDescent="0.25"/>
    <row r="599" spans="1:7" s="365" customFormat="1" x14ac:dyDescent="0.25"/>
    <row r="600" spans="1:7" s="365" customFormat="1" x14ac:dyDescent="0.25"/>
    <row r="601" spans="1:7" s="365" customFormat="1" x14ac:dyDescent="0.25"/>
    <row r="602" spans="1:7" s="365" customFormat="1" x14ac:dyDescent="0.25"/>
    <row r="603" spans="1:7" s="365" customFormat="1" x14ac:dyDescent="0.25"/>
    <row r="604" spans="1:7" s="365" customFormat="1" x14ac:dyDescent="0.25"/>
    <row r="605" spans="1:7" s="365" customFormat="1" x14ac:dyDescent="0.25"/>
    <row r="606" spans="1:7" s="184" customFormat="1" ht="19.5" customHeight="1" x14ac:dyDescent="0.25">
      <c r="A606" s="425" t="s">
        <v>199</v>
      </c>
      <c r="B606" s="428" t="s">
        <v>198</v>
      </c>
      <c r="C606" s="411"/>
      <c r="D606" s="432"/>
      <c r="E606" s="432"/>
      <c r="F606" s="435"/>
      <c r="G606" s="275"/>
    </row>
    <row r="607" spans="1:7" s="184" customFormat="1" ht="20.100000000000001" customHeight="1" x14ac:dyDescent="0.25">
      <c r="A607" s="426"/>
      <c r="B607" s="429"/>
      <c r="C607" s="431"/>
      <c r="D607" s="433"/>
      <c r="E607" s="433"/>
      <c r="F607" s="436"/>
      <c r="G607" s="275"/>
    </row>
    <row r="608" spans="1:7" s="184" customFormat="1" ht="5.25" customHeight="1" x14ac:dyDescent="0.25">
      <c r="A608" s="427"/>
      <c r="B608" s="430"/>
      <c r="C608" s="412"/>
      <c r="D608" s="434"/>
      <c r="E608" s="434"/>
      <c r="F608" s="437"/>
      <c r="G608" s="275"/>
    </row>
    <row r="609" spans="1:7" s="184" customFormat="1" ht="362.25" customHeight="1" x14ac:dyDescent="0.2">
      <c r="A609" s="340" t="s">
        <v>0</v>
      </c>
      <c r="B609" s="489" t="s">
        <v>471</v>
      </c>
      <c r="C609" s="418"/>
      <c r="D609" s="418"/>
      <c r="E609" s="418"/>
      <c r="F609" s="419"/>
    </row>
    <row r="610" spans="1:7" s="184" customFormat="1" ht="5.25" customHeight="1" x14ac:dyDescent="0.25">
      <c r="A610" s="415"/>
      <c r="B610" s="409"/>
      <c r="C610" s="411" t="s">
        <v>214</v>
      </c>
      <c r="D610" s="413">
        <v>1395</v>
      </c>
      <c r="E610" s="413"/>
      <c r="F610" s="413"/>
      <c r="G610" s="275"/>
    </row>
    <row r="611" spans="1:7" s="184" customFormat="1" ht="17.25" customHeight="1" x14ac:dyDescent="0.25">
      <c r="A611" s="416"/>
      <c r="B611" s="410"/>
      <c r="C611" s="412"/>
      <c r="D611" s="414"/>
      <c r="E611" s="414"/>
      <c r="F611" s="414"/>
      <c r="G611" s="275"/>
    </row>
    <row r="612" spans="1:7" s="184" customFormat="1" ht="222" customHeight="1" x14ac:dyDescent="0.25">
      <c r="A612" s="340" t="s">
        <v>13</v>
      </c>
      <c r="B612" s="213" t="s">
        <v>473</v>
      </c>
      <c r="C612" s="346" t="s">
        <v>252</v>
      </c>
      <c r="D612" s="212">
        <v>50.7</v>
      </c>
      <c r="E612" s="212"/>
      <c r="F612" s="212"/>
      <c r="G612" s="275"/>
    </row>
    <row r="613" spans="1:7" s="184" customFormat="1" ht="174.75" customHeight="1" x14ac:dyDescent="0.25">
      <c r="A613" s="340" t="s">
        <v>19</v>
      </c>
      <c r="B613" s="213" t="s">
        <v>472</v>
      </c>
      <c r="C613" s="346" t="s">
        <v>252</v>
      </c>
      <c r="D613" s="212">
        <v>55</v>
      </c>
      <c r="E613" s="212"/>
      <c r="F613" s="212"/>
      <c r="G613" s="275"/>
    </row>
    <row r="614" spans="1:7" s="184" customFormat="1" ht="261.75" customHeight="1" x14ac:dyDescent="0.25">
      <c r="A614" s="340">
        <v>4</v>
      </c>
      <c r="B614" s="213" t="s">
        <v>445</v>
      </c>
      <c r="C614" s="346" t="s">
        <v>252</v>
      </c>
      <c r="D614" s="212">
        <v>102</v>
      </c>
      <c r="E614" s="212"/>
      <c r="F614" s="212"/>
      <c r="G614" s="275"/>
    </row>
    <row r="615" spans="1:7" s="184" customFormat="1" ht="170.25" customHeight="1" x14ac:dyDescent="0.25">
      <c r="A615" s="340" t="s">
        <v>24</v>
      </c>
      <c r="B615" s="213" t="s">
        <v>474</v>
      </c>
      <c r="C615" s="346"/>
      <c r="D615" s="212">
        <v>100.8</v>
      </c>
      <c r="E615" s="212"/>
      <c r="F615" s="212"/>
      <c r="G615" s="275"/>
    </row>
    <row r="616" spans="1:7" s="184" customFormat="1" ht="110.25" customHeight="1" x14ac:dyDescent="0.25">
      <c r="A616" s="340" t="s">
        <v>27</v>
      </c>
      <c r="B616" s="213" t="s">
        <v>446</v>
      </c>
      <c r="C616" s="346" t="s">
        <v>252</v>
      </c>
      <c r="D616" s="212">
        <v>500</v>
      </c>
      <c r="E616" s="212"/>
      <c r="F616" s="212"/>
      <c r="G616" s="275"/>
    </row>
    <row r="617" spans="1:7" s="184" customFormat="1" ht="116.25" customHeight="1" x14ac:dyDescent="0.25">
      <c r="A617" s="340" t="s">
        <v>30</v>
      </c>
      <c r="B617" s="213" t="s">
        <v>251</v>
      </c>
      <c r="C617" s="346" t="s">
        <v>214</v>
      </c>
      <c r="D617" s="212">
        <v>8</v>
      </c>
      <c r="E617" s="212"/>
      <c r="F617" s="212"/>
      <c r="G617" s="275"/>
    </row>
    <row r="618" spans="1:7" s="184" customFormat="1" ht="153" customHeight="1" x14ac:dyDescent="0.25">
      <c r="A618" s="340" t="s">
        <v>33</v>
      </c>
      <c r="B618" s="213" t="s">
        <v>250</v>
      </c>
      <c r="C618" s="346" t="s">
        <v>214</v>
      </c>
      <c r="D618" s="212">
        <v>8</v>
      </c>
      <c r="E618" s="212"/>
      <c r="F618" s="212"/>
      <c r="G618" s="275"/>
    </row>
    <row r="619" spans="1:7" s="184" customFormat="1" ht="86.25" customHeight="1" x14ac:dyDescent="0.25">
      <c r="A619" s="340" t="s">
        <v>36</v>
      </c>
      <c r="B619" s="213" t="s">
        <v>249</v>
      </c>
      <c r="C619" s="346" t="s">
        <v>17</v>
      </c>
      <c r="D619" s="212">
        <v>9</v>
      </c>
      <c r="E619" s="212"/>
      <c r="F619" s="212"/>
      <c r="G619" s="275"/>
    </row>
    <row r="620" spans="1:7" s="184" customFormat="1" ht="15.75" x14ac:dyDescent="0.25">
      <c r="A620" s="404"/>
      <c r="B620" s="405"/>
      <c r="C620" s="438"/>
      <c r="D620" s="438"/>
      <c r="E620" s="438"/>
      <c r="F620" s="439"/>
      <c r="G620" s="275"/>
    </row>
    <row r="621" spans="1:7" s="275" customFormat="1" ht="109.5" customHeight="1" x14ac:dyDescent="0.25">
      <c r="A621" s="340" t="s">
        <v>39</v>
      </c>
      <c r="B621" s="217" t="s">
        <v>431</v>
      </c>
      <c r="C621" s="346" t="s">
        <v>170</v>
      </c>
      <c r="D621" s="212">
        <v>69.75</v>
      </c>
      <c r="E621" s="212"/>
      <c r="F621" s="212"/>
    </row>
    <row r="622" spans="1:7" s="184" customFormat="1" ht="15.75" x14ac:dyDescent="0.25">
      <c r="A622" s="335"/>
      <c r="B622" s="336"/>
      <c r="C622" s="337"/>
      <c r="D622" s="337"/>
      <c r="E622" s="337"/>
      <c r="F622" s="338"/>
      <c r="G622" s="275"/>
    </row>
    <row r="623" spans="1:7" s="184" customFormat="1" ht="18" x14ac:dyDescent="0.25">
      <c r="A623" s="420" t="s">
        <v>209</v>
      </c>
      <c r="B623" s="421"/>
      <c r="C623" s="422">
        <f>SUM(F610:F621)</f>
        <v>0</v>
      </c>
      <c r="D623" s="423"/>
      <c r="E623" s="423"/>
      <c r="F623" s="175" t="s">
        <v>180</v>
      </c>
      <c r="G623" s="275"/>
    </row>
    <row r="624" spans="1:7" s="365" customFormat="1" x14ac:dyDescent="0.25"/>
    <row r="625" s="365" customFormat="1" x14ac:dyDescent="0.25"/>
    <row r="626" s="365" customFormat="1" x14ac:dyDescent="0.25"/>
    <row r="627" s="365" customFormat="1" x14ac:dyDescent="0.25"/>
    <row r="628" s="365" customFormat="1" x14ac:dyDescent="0.25"/>
    <row r="629" s="365" customFormat="1" x14ac:dyDescent="0.25"/>
    <row r="630" s="365" customFormat="1" x14ac:dyDescent="0.25"/>
    <row r="631" s="365" customFormat="1" x14ac:dyDescent="0.25"/>
    <row r="632" s="365" customFormat="1" x14ac:dyDescent="0.25"/>
    <row r="633" s="365" customFormat="1" x14ac:dyDescent="0.25"/>
    <row r="634" s="365" customFormat="1" x14ac:dyDescent="0.25"/>
    <row r="635" s="365" customFormat="1" x14ac:dyDescent="0.25"/>
    <row r="636" s="365" customFormat="1" x14ac:dyDescent="0.25"/>
    <row r="637" s="365" customFormat="1" x14ac:dyDescent="0.25"/>
    <row r="638" s="365" customFormat="1" x14ac:dyDescent="0.25"/>
    <row r="639" s="365" customFormat="1" x14ac:dyDescent="0.25"/>
    <row r="640" s="365" customFormat="1" x14ac:dyDescent="0.25"/>
    <row r="641" spans="1:7" s="365" customFormat="1" x14ac:dyDescent="0.25"/>
    <row r="642" spans="1:7" s="184" customFormat="1" ht="15.75" x14ac:dyDescent="0.25">
      <c r="A642" s="446" t="s">
        <v>197</v>
      </c>
      <c r="B642" s="447" t="s">
        <v>196</v>
      </c>
      <c r="C642" s="448"/>
      <c r="D642" s="448"/>
      <c r="E642" s="448"/>
      <c r="F642" s="448"/>
      <c r="G642" s="275"/>
    </row>
    <row r="643" spans="1:7" s="184" customFormat="1" ht="20.100000000000001" customHeight="1" x14ac:dyDescent="0.25">
      <c r="A643" s="446"/>
      <c r="B643" s="447"/>
      <c r="C643" s="448"/>
      <c r="D643" s="448"/>
      <c r="E643" s="448"/>
      <c r="F643" s="448"/>
      <c r="G643" s="275"/>
    </row>
    <row r="644" spans="1:7" s="184" customFormat="1" ht="19.5" customHeight="1" x14ac:dyDescent="0.25">
      <c r="A644" s="446"/>
      <c r="B644" s="447"/>
      <c r="C644" s="448"/>
      <c r="D644" s="448"/>
      <c r="E644" s="448"/>
      <c r="F644" s="448"/>
      <c r="G644" s="275"/>
    </row>
    <row r="645" spans="1:7" s="184" customFormat="1" ht="26.25" customHeight="1" x14ac:dyDescent="0.2">
      <c r="A645" s="333"/>
      <c r="B645" s="379"/>
      <c r="C645" s="380"/>
      <c r="D645" s="380"/>
      <c r="E645" s="380"/>
      <c r="F645" s="381"/>
    </row>
    <row r="646" spans="1:7" s="184" customFormat="1" ht="79.5" customHeight="1" x14ac:dyDescent="0.25">
      <c r="A646" s="415" t="s">
        <v>0</v>
      </c>
      <c r="B646" s="409" t="s">
        <v>475</v>
      </c>
      <c r="C646" s="411" t="s">
        <v>214</v>
      </c>
      <c r="D646" s="413">
        <v>1315</v>
      </c>
      <c r="E646" s="413"/>
      <c r="F646" s="413"/>
      <c r="G646" s="275"/>
    </row>
    <row r="647" spans="1:7" s="184" customFormat="1" ht="409.5" customHeight="1" x14ac:dyDescent="0.25">
      <c r="A647" s="416"/>
      <c r="B647" s="410"/>
      <c r="C647" s="412"/>
      <c r="D647" s="414"/>
      <c r="E647" s="414"/>
      <c r="F647" s="414"/>
      <c r="G647" s="275"/>
    </row>
    <row r="648" spans="1:7" s="184" customFormat="1" ht="120.75" customHeight="1" x14ac:dyDescent="0.25">
      <c r="A648" s="340">
        <v>2</v>
      </c>
      <c r="B648" s="211" t="s">
        <v>248</v>
      </c>
      <c r="C648" s="346" t="s">
        <v>210</v>
      </c>
      <c r="D648" s="212">
        <v>470</v>
      </c>
      <c r="E648" s="212"/>
      <c r="F648" s="212"/>
      <c r="G648" s="275"/>
    </row>
    <row r="649" spans="1:7" s="184" customFormat="1" ht="114" customHeight="1" x14ac:dyDescent="0.25">
      <c r="A649" s="340" t="s">
        <v>19</v>
      </c>
      <c r="B649" s="211" t="s">
        <v>247</v>
      </c>
      <c r="C649" s="346" t="s">
        <v>210</v>
      </c>
      <c r="D649" s="212">
        <v>493</v>
      </c>
      <c r="E649" s="212"/>
      <c r="F649" s="212"/>
      <c r="G649" s="275"/>
    </row>
    <row r="650" spans="1:7" s="184" customFormat="1" ht="165" customHeight="1" x14ac:dyDescent="0.25">
      <c r="A650" s="415" t="s">
        <v>21</v>
      </c>
      <c r="B650" s="494" t="s">
        <v>476</v>
      </c>
      <c r="C650" s="411" t="s">
        <v>214</v>
      </c>
      <c r="D650" s="413">
        <v>48</v>
      </c>
      <c r="E650" s="413"/>
      <c r="F650" s="413"/>
      <c r="G650" s="275"/>
    </row>
    <row r="651" spans="1:7" s="184" customFormat="1" ht="348.75" customHeight="1" x14ac:dyDescent="0.25">
      <c r="A651" s="416"/>
      <c r="B651" s="495"/>
      <c r="C651" s="412"/>
      <c r="D651" s="414"/>
      <c r="E651" s="414"/>
      <c r="F651" s="414"/>
      <c r="G651" s="275"/>
    </row>
    <row r="652" spans="1:7" s="197" customFormat="1" ht="30" x14ac:dyDescent="0.2">
      <c r="A652" s="171" t="s">
        <v>24</v>
      </c>
      <c r="B652" s="211" t="s">
        <v>246</v>
      </c>
      <c r="C652" s="209" t="s">
        <v>210</v>
      </c>
      <c r="D652" s="208">
        <v>250</v>
      </c>
      <c r="E652" s="208"/>
      <c r="F652" s="208"/>
    </row>
    <row r="653" spans="1:7" s="197" customFormat="1" x14ac:dyDescent="0.2">
      <c r="A653" s="171" t="s">
        <v>27</v>
      </c>
      <c r="B653" s="210" t="s">
        <v>245</v>
      </c>
      <c r="C653" s="209" t="s">
        <v>214</v>
      </c>
      <c r="D653" s="208">
        <v>1500</v>
      </c>
      <c r="E653" s="208"/>
      <c r="F653" s="208"/>
    </row>
    <row r="654" spans="1:7" s="184" customFormat="1" ht="20.100000000000001" customHeight="1" x14ac:dyDescent="0.25">
      <c r="A654" s="404"/>
      <c r="B654" s="405"/>
      <c r="C654" s="438"/>
      <c r="D654" s="438"/>
      <c r="E654" s="438"/>
      <c r="F654" s="439"/>
      <c r="G654" s="275"/>
    </row>
    <row r="655" spans="1:7" s="184" customFormat="1" ht="20.100000000000001" customHeight="1" x14ac:dyDescent="0.25">
      <c r="A655" s="420" t="s">
        <v>209</v>
      </c>
      <c r="B655" s="421"/>
      <c r="C655" s="422">
        <f>SUM(F646:F653)</f>
        <v>0</v>
      </c>
      <c r="D655" s="423"/>
      <c r="E655" s="423"/>
      <c r="F655" s="175" t="s">
        <v>180</v>
      </c>
      <c r="G655" s="275"/>
    </row>
    <row r="656" spans="1:7" s="365" customFormat="1" x14ac:dyDescent="0.25"/>
    <row r="657" spans="1:7" s="365" customFormat="1" x14ac:dyDescent="0.25"/>
    <row r="658" spans="1:7" s="365" customFormat="1" x14ac:dyDescent="0.25"/>
    <row r="659" spans="1:7" s="365" customFormat="1" x14ac:dyDescent="0.25"/>
    <row r="660" spans="1:7" s="365" customFormat="1" x14ac:dyDescent="0.25"/>
    <row r="661" spans="1:7" s="365" customFormat="1" x14ac:dyDescent="0.25"/>
    <row r="662" spans="1:7" s="365" customFormat="1" x14ac:dyDescent="0.25"/>
    <row r="663" spans="1:7" s="365" customFormat="1" x14ac:dyDescent="0.25"/>
    <row r="664" spans="1:7" s="365" customFormat="1" x14ac:dyDescent="0.25"/>
    <row r="665" spans="1:7" s="365" customFormat="1" x14ac:dyDescent="0.25"/>
    <row r="666" spans="1:7" s="184" customFormat="1" ht="20.100000000000001" customHeight="1" x14ac:dyDescent="0.25">
      <c r="A666" s="446" t="s">
        <v>195</v>
      </c>
      <c r="B666" s="466" t="s">
        <v>194</v>
      </c>
      <c r="C666" s="448"/>
      <c r="D666" s="448"/>
      <c r="E666" s="448"/>
      <c r="F666" s="448"/>
      <c r="G666" s="275"/>
    </row>
    <row r="667" spans="1:7" s="184" customFormat="1" ht="20.100000000000001" customHeight="1" x14ac:dyDescent="0.25">
      <c r="A667" s="446"/>
      <c r="B667" s="466"/>
      <c r="C667" s="448"/>
      <c r="D667" s="448"/>
      <c r="E667" s="448"/>
      <c r="F667" s="448"/>
      <c r="G667" s="275"/>
    </row>
    <row r="668" spans="1:7" s="184" customFormat="1" ht="20.100000000000001" customHeight="1" x14ac:dyDescent="0.25">
      <c r="A668" s="446"/>
      <c r="B668" s="466"/>
      <c r="C668" s="448"/>
      <c r="D668" s="448"/>
      <c r="E668" s="448"/>
      <c r="F668" s="448"/>
      <c r="G668" s="275"/>
    </row>
    <row r="669" spans="1:7" s="184" customFormat="1" ht="143.25" customHeight="1" x14ac:dyDescent="0.25">
      <c r="A669" s="171">
        <v>1</v>
      </c>
      <c r="B669" s="491" t="s">
        <v>244</v>
      </c>
      <c r="C669" s="492"/>
      <c r="D669" s="492"/>
      <c r="E669" s="492"/>
      <c r="F669" s="493"/>
      <c r="G669" s="275"/>
    </row>
    <row r="670" spans="1:7" s="184" customFormat="1" ht="15.75" x14ac:dyDescent="0.25">
      <c r="A670" s="196"/>
      <c r="B670" s="207" t="s">
        <v>243</v>
      </c>
      <c r="C670" s="194" t="s">
        <v>17</v>
      </c>
      <c r="D670" s="193">
        <v>1</v>
      </c>
      <c r="E670" s="193"/>
      <c r="F670" s="193"/>
      <c r="G670" s="275"/>
    </row>
    <row r="671" spans="1:7" s="184" customFormat="1" ht="15.75" x14ac:dyDescent="0.25">
      <c r="A671" s="196"/>
      <c r="B671" s="207" t="s">
        <v>242</v>
      </c>
      <c r="C671" s="194" t="s">
        <v>17</v>
      </c>
      <c r="D671" s="193">
        <v>3</v>
      </c>
      <c r="E671" s="193"/>
      <c r="F671" s="193"/>
      <c r="G671" s="275"/>
    </row>
    <row r="672" spans="1:7" s="184" customFormat="1" ht="15.75" x14ac:dyDescent="0.25">
      <c r="A672" s="196"/>
      <c r="B672" s="207" t="s">
        <v>241</v>
      </c>
      <c r="C672" s="194" t="s">
        <v>17</v>
      </c>
      <c r="D672" s="193">
        <v>1</v>
      </c>
      <c r="E672" s="193"/>
      <c r="F672" s="193"/>
      <c r="G672" s="275"/>
    </row>
    <row r="673" spans="1:7" s="184" customFormat="1" ht="15.75" x14ac:dyDescent="0.25">
      <c r="A673" s="196"/>
      <c r="B673" s="207" t="s">
        <v>241</v>
      </c>
      <c r="C673" s="194" t="s">
        <v>17</v>
      </c>
      <c r="D673" s="193">
        <v>1</v>
      </c>
      <c r="E673" s="193"/>
      <c r="F673" s="193"/>
      <c r="G673" s="275"/>
    </row>
    <row r="674" spans="1:7" s="184" customFormat="1" ht="15.75" x14ac:dyDescent="0.25">
      <c r="A674" s="196"/>
      <c r="B674" s="207" t="s">
        <v>240</v>
      </c>
      <c r="C674" s="194" t="s">
        <v>17</v>
      </c>
      <c r="D674" s="193">
        <v>1</v>
      </c>
      <c r="E674" s="193"/>
      <c r="F674" s="193"/>
      <c r="G674" s="275"/>
    </row>
    <row r="675" spans="1:7" s="184" customFormat="1" ht="15.75" x14ac:dyDescent="0.25">
      <c r="A675" s="196"/>
      <c r="B675" s="207" t="s">
        <v>239</v>
      </c>
      <c r="C675" s="194" t="s">
        <v>17</v>
      </c>
      <c r="D675" s="193">
        <v>1</v>
      </c>
      <c r="E675" s="193"/>
      <c r="F675" s="193"/>
      <c r="G675" s="275"/>
    </row>
    <row r="676" spans="1:7" s="184" customFormat="1" ht="15.75" x14ac:dyDescent="0.25">
      <c r="A676" s="196"/>
      <c r="B676" s="207" t="s">
        <v>230</v>
      </c>
      <c r="C676" s="194" t="s">
        <v>17</v>
      </c>
      <c r="D676" s="193">
        <v>1</v>
      </c>
      <c r="E676" s="193"/>
      <c r="F676" s="193"/>
      <c r="G676" s="275"/>
    </row>
    <row r="677" spans="1:7" s="184" customFormat="1" ht="15.75" x14ac:dyDescent="0.25">
      <c r="A677" s="196"/>
      <c r="B677" s="207" t="s">
        <v>238</v>
      </c>
      <c r="C677" s="194" t="s">
        <v>17</v>
      </c>
      <c r="D677" s="193">
        <v>2</v>
      </c>
      <c r="E677" s="193"/>
      <c r="F677" s="193"/>
      <c r="G677" s="275"/>
    </row>
    <row r="678" spans="1:7" s="184" customFormat="1" ht="15.75" x14ac:dyDescent="0.25">
      <c r="A678" s="196"/>
      <c r="B678" s="207" t="s">
        <v>237</v>
      </c>
      <c r="C678" s="194" t="s">
        <v>17</v>
      </c>
      <c r="D678" s="193">
        <v>4</v>
      </c>
      <c r="E678" s="193"/>
      <c r="F678" s="193"/>
      <c r="G678" s="275"/>
    </row>
    <row r="679" spans="1:7" s="184" customFormat="1" ht="15.75" x14ac:dyDescent="0.25">
      <c r="A679" s="196"/>
      <c r="B679" s="207" t="s">
        <v>236</v>
      </c>
      <c r="C679" s="194" t="s">
        <v>17</v>
      </c>
      <c r="D679" s="193">
        <v>4</v>
      </c>
      <c r="E679" s="193"/>
      <c r="F679" s="193"/>
      <c r="G679" s="275"/>
    </row>
    <row r="680" spans="1:7" s="184" customFormat="1" ht="15.75" x14ac:dyDescent="0.25">
      <c r="A680" s="196"/>
      <c r="B680" s="207" t="s">
        <v>235</v>
      </c>
      <c r="C680" s="194" t="s">
        <v>17</v>
      </c>
      <c r="D680" s="193">
        <v>3</v>
      </c>
      <c r="E680" s="193"/>
      <c r="F680" s="193"/>
      <c r="G680" s="275"/>
    </row>
    <row r="681" spans="1:7" s="184" customFormat="1" ht="15.75" x14ac:dyDescent="0.25">
      <c r="A681" s="196"/>
      <c r="B681" s="207" t="s">
        <v>234</v>
      </c>
      <c r="C681" s="194" t="s">
        <v>17</v>
      </c>
      <c r="D681" s="193">
        <v>1</v>
      </c>
      <c r="E681" s="193"/>
      <c r="F681" s="193"/>
      <c r="G681" s="275"/>
    </row>
    <row r="682" spans="1:7" s="184" customFormat="1" ht="15.75" x14ac:dyDescent="0.25">
      <c r="A682" s="196"/>
      <c r="B682" s="207" t="s">
        <v>233</v>
      </c>
      <c r="C682" s="194" t="s">
        <v>17</v>
      </c>
      <c r="D682" s="193">
        <v>1</v>
      </c>
      <c r="E682" s="193"/>
      <c r="F682" s="193"/>
      <c r="G682" s="275"/>
    </row>
    <row r="683" spans="1:7" s="184" customFormat="1" ht="15.75" x14ac:dyDescent="0.25">
      <c r="A683" s="196"/>
      <c r="B683" s="207" t="s">
        <v>232</v>
      </c>
      <c r="C683" s="194" t="s">
        <v>17</v>
      </c>
      <c r="D683" s="193">
        <v>1</v>
      </c>
      <c r="E683" s="193"/>
      <c r="F683" s="193"/>
      <c r="G683" s="275"/>
    </row>
    <row r="684" spans="1:7" s="184" customFormat="1" ht="15.75" x14ac:dyDescent="0.25">
      <c r="A684" s="196"/>
      <c r="B684" s="207" t="s">
        <v>231</v>
      </c>
      <c r="C684" s="194" t="s">
        <v>17</v>
      </c>
      <c r="D684" s="193">
        <v>3</v>
      </c>
      <c r="E684" s="193"/>
      <c r="F684" s="193"/>
      <c r="G684" s="275"/>
    </row>
    <row r="685" spans="1:7" s="184" customFormat="1" ht="15.75" x14ac:dyDescent="0.25">
      <c r="A685" s="196"/>
      <c r="B685" s="207" t="s">
        <v>230</v>
      </c>
      <c r="C685" s="194" t="s">
        <v>17</v>
      </c>
      <c r="D685" s="193">
        <v>2</v>
      </c>
      <c r="E685" s="193"/>
      <c r="F685" s="193"/>
      <c r="G685" s="275"/>
    </row>
    <row r="686" spans="1:7" s="184" customFormat="1" ht="15.75" x14ac:dyDescent="0.25">
      <c r="A686" s="196"/>
      <c r="B686" s="207" t="s">
        <v>229</v>
      </c>
      <c r="C686" s="194" t="s">
        <v>17</v>
      </c>
      <c r="D686" s="193">
        <v>1</v>
      </c>
      <c r="E686" s="193"/>
      <c r="F686" s="193"/>
      <c r="G686" s="275"/>
    </row>
    <row r="687" spans="1:7" s="184" customFormat="1" ht="15.75" x14ac:dyDescent="0.25">
      <c r="A687" s="196"/>
      <c r="B687" s="207" t="s">
        <v>228</v>
      </c>
      <c r="C687" s="194" t="s">
        <v>17</v>
      </c>
      <c r="D687" s="193">
        <v>11</v>
      </c>
      <c r="E687" s="193"/>
      <c r="F687" s="193"/>
      <c r="G687" s="275"/>
    </row>
    <row r="688" spans="1:7" s="184" customFormat="1" ht="15.75" x14ac:dyDescent="0.25">
      <c r="A688" s="196"/>
      <c r="B688" s="207" t="s">
        <v>227</v>
      </c>
      <c r="C688" s="194" t="s">
        <v>17</v>
      </c>
      <c r="D688" s="193">
        <v>7</v>
      </c>
      <c r="E688" s="193"/>
      <c r="F688" s="193"/>
      <c r="G688" s="275"/>
    </row>
    <row r="689" spans="1:7" s="184" customFormat="1" ht="15.75" x14ac:dyDescent="0.25">
      <c r="A689" s="196"/>
      <c r="B689" s="207" t="s">
        <v>226</v>
      </c>
      <c r="C689" s="194" t="s">
        <v>17</v>
      </c>
      <c r="D689" s="193">
        <v>2</v>
      </c>
      <c r="E689" s="193"/>
      <c r="F689" s="193"/>
      <c r="G689" s="275"/>
    </row>
    <row r="690" spans="1:7" s="184" customFormat="1" ht="150" customHeight="1" x14ac:dyDescent="0.25">
      <c r="A690" s="192">
        <v>2</v>
      </c>
      <c r="B690" s="206" t="s">
        <v>225</v>
      </c>
      <c r="C690" s="190" t="s">
        <v>17</v>
      </c>
      <c r="D690" s="189">
        <v>2</v>
      </c>
      <c r="E690" s="189"/>
      <c r="F690" s="189"/>
      <c r="G690" s="275"/>
    </row>
    <row r="691" spans="1:7" s="197" customFormat="1" x14ac:dyDescent="0.2">
      <c r="A691" s="205"/>
      <c r="B691" s="204" t="s">
        <v>224</v>
      </c>
      <c r="C691" s="203" t="s">
        <v>17</v>
      </c>
      <c r="D691" s="202">
        <v>1</v>
      </c>
      <c r="E691" s="202"/>
      <c r="F691" s="202"/>
    </row>
    <row r="692" spans="1:7" s="197" customFormat="1" x14ac:dyDescent="0.2">
      <c r="A692" s="201"/>
      <c r="B692" s="200" t="s">
        <v>223</v>
      </c>
      <c r="C692" s="199" t="s">
        <v>17</v>
      </c>
      <c r="D692" s="198">
        <v>1</v>
      </c>
      <c r="E692" s="198"/>
      <c r="F692" s="198"/>
    </row>
    <row r="693" spans="1:7" s="184" customFormat="1" ht="45" customHeight="1" x14ac:dyDescent="0.25">
      <c r="A693" s="196">
        <v>3</v>
      </c>
      <c r="B693" s="195" t="s">
        <v>222</v>
      </c>
      <c r="C693" s="194" t="s">
        <v>170</v>
      </c>
      <c r="D693" s="193">
        <v>180</v>
      </c>
      <c r="E693" s="193"/>
      <c r="F693" s="193"/>
      <c r="G693" s="275"/>
    </row>
    <row r="694" spans="1:7" s="184" customFormat="1" ht="30" x14ac:dyDescent="0.25">
      <c r="A694" s="196">
        <v>4</v>
      </c>
      <c r="B694" s="195" t="s">
        <v>221</v>
      </c>
      <c r="C694" s="194" t="s">
        <v>17</v>
      </c>
      <c r="D694" s="193">
        <v>1</v>
      </c>
      <c r="E694" s="193"/>
      <c r="F694" s="193"/>
      <c r="G694" s="275"/>
    </row>
    <row r="695" spans="1:7" s="184" customFormat="1" ht="45" customHeight="1" x14ac:dyDescent="0.25">
      <c r="A695" s="196">
        <v>5</v>
      </c>
      <c r="B695" s="195" t="s">
        <v>220</v>
      </c>
      <c r="C695" s="194" t="s">
        <v>17</v>
      </c>
      <c r="D695" s="193">
        <v>2</v>
      </c>
      <c r="E695" s="193"/>
      <c r="F695" s="193"/>
      <c r="G695" s="275"/>
    </row>
    <row r="696" spans="1:7" s="184" customFormat="1" ht="45" customHeight="1" x14ac:dyDescent="0.25">
      <c r="A696" s="196" t="s">
        <v>27</v>
      </c>
      <c r="B696" s="195" t="s">
        <v>219</v>
      </c>
      <c r="C696" s="194" t="s">
        <v>17</v>
      </c>
      <c r="D696" s="193">
        <v>1</v>
      </c>
      <c r="E696" s="193"/>
      <c r="F696" s="193"/>
      <c r="G696" s="275"/>
    </row>
    <row r="697" spans="1:7" s="188" customFormat="1" ht="146.25" customHeight="1" x14ac:dyDescent="0.25">
      <c r="A697" s="192" t="s">
        <v>30</v>
      </c>
      <c r="B697" s="191" t="s">
        <v>218</v>
      </c>
      <c r="C697" s="190" t="s">
        <v>214</v>
      </c>
      <c r="D697" s="189">
        <v>123</v>
      </c>
      <c r="E697" s="189"/>
      <c r="F697" s="189"/>
      <c r="G697" s="378"/>
    </row>
    <row r="698" spans="1:7" s="184" customFormat="1" ht="15.75" x14ac:dyDescent="0.25">
      <c r="A698" s="404"/>
      <c r="B698" s="405"/>
      <c r="C698" s="438"/>
      <c r="D698" s="438"/>
      <c r="E698" s="438"/>
      <c r="F698" s="439"/>
      <c r="G698" s="275"/>
    </row>
    <row r="699" spans="1:7" s="174" customFormat="1" ht="18" x14ac:dyDescent="0.25">
      <c r="A699" s="420" t="s">
        <v>209</v>
      </c>
      <c r="B699" s="421"/>
      <c r="C699" s="422">
        <f>SUM(F670:F697)</f>
        <v>0</v>
      </c>
      <c r="D699" s="423"/>
      <c r="E699" s="423"/>
      <c r="F699" s="175" t="s">
        <v>180</v>
      </c>
    </row>
    <row r="700" spans="1:7" s="365" customFormat="1" x14ac:dyDescent="0.25"/>
    <row r="701" spans="1:7" s="365" customFormat="1" x14ac:dyDescent="0.25"/>
    <row r="702" spans="1:7" s="365" customFormat="1" x14ac:dyDescent="0.25"/>
    <row r="703" spans="1:7" s="365" customFormat="1" x14ac:dyDescent="0.25"/>
    <row r="704" spans="1:7" s="365" customFormat="1" x14ac:dyDescent="0.25"/>
    <row r="705" spans="1:8" s="365" customFormat="1" x14ac:dyDescent="0.25"/>
    <row r="706" spans="1:8" s="365" customFormat="1" x14ac:dyDescent="0.25"/>
    <row r="707" spans="1:8" s="184" customFormat="1" ht="15.75" x14ac:dyDescent="0.25">
      <c r="A707" s="425" t="s">
        <v>193</v>
      </c>
      <c r="B707" s="428" t="s">
        <v>217</v>
      </c>
      <c r="C707" s="415"/>
      <c r="D707" s="415"/>
      <c r="E707" s="415"/>
      <c r="F707" s="415"/>
      <c r="G707" s="275"/>
    </row>
    <row r="708" spans="1:8" s="184" customFormat="1" ht="20.100000000000001" customHeight="1" x14ac:dyDescent="0.25">
      <c r="A708" s="426"/>
      <c r="B708" s="429"/>
      <c r="C708" s="490"/>
      <c r="D708" s="490"/>
      <c r="E708" s="490"/>
      <c r="F708" s="490"/>
      <c r="G708" s="275"/>
    </row>
    <row r="709" spans="1:8" s="184" customFormat="1" ht="19.5" customHeight="1" x14ac:dyDescent="0.25">
      <c r="A709" s="427"/>
      <c r="B709" s="430"/>
      <c r="C709" s="416"/>
      <c r="D709" s="416"/>
      <c r="E709" s="416"/>
      <c r="F709" s="416"/>
      <c r="G709" s="275"/>
    </row>
    <row r="710" spans="1:8" s="184" customFormat="1" ht="26.25" customHeight="1" x14ac:dyDescent="0.2">
      <c r="A710" s="333"/>
      <c r="B710" s="379"/>
      <c r="C710" s="380"/>
      <c r="D710" s="380"/>
      <c r="E710" s="380"/>
      <c r="F710" s="381"/>
    </row>
    <row r="711" spans="1:8" s="184" customFormat="1" ht="115.5" customHeight="1" x14ac:dyDescent="0.2">
      <c r="A711" s="340" t="s">
        <v>0</v>
      </c>
      <c r="B711" s="417" t="s">
        <v>477</v>
      </c>
      <c r="C711" s="418"/>
      <c r="D711" s="418"/>
      <c r="E711" s="418"/>
      <c r="F711" s="419"/>
    </row>
    <row r="712" spans="1:8" s="184" customFormat="1" ht="12.75" customHeight="1" x14ac:dyDescent="0.25">
      <c r="A712" s="415"/>
      <c r="B712" s="409"/>
      <c r="C712" s="411" t="s">
        <v>214</v>
      </c>
      <c r="D712" s="413">
        <v>330</v>
      </c>
      <c r="E712" s="413"/>
      <c r="F712" s="413"/>
      <c r="G712" s="275"/>
    </row>
    <row r="713" spans="1:8" s="184" customFormat="1" ht="15.75" customHeight="1" x14ac:dyDescent="0.25">
      <c r="A713" s="416"/>
      <c r="B713" s="410"/>
      <c r="C713" s="412"/>
      <c r="D713" s="414"/>
      <c r="E713" s="414"/>
      <c r="F713" s="414"/>
      <c r="G713" s="275"/>
    </row>
    <row r="714" spans="1:8" s="184" customFormat="1" ht="94.5" customHeight="1" x14ac:dyDescent="0.25">
      <c r="A714" s="340" t="s">
        <v>13</v>
      </c>
      <c r="B714" s="417" t="s">
        <v>478</v>
      </c>
      <c r="C714" s="418"/>
      <c r="D714" s="418"/>
      <c r="E714" s="418"/>
      <c r="F714" s="419"/>
      <c r="G714" s="275"/>
    </row>
    <row r="715" spans="1:8" s="184" customFormat="1" ht="10.5" customHeight="1" x14ac:dyDescent="0.25">
      <c r="A715" s="415"/>
      <c r="B715" s="409" t="s">
        <v>216</v>
      </c>
      <c r="C715" s="411" t="s">
        <v>214</v>
      </c>
      <c r="D715" s="413">
        <v>300.5</v>
      </c>
      <c r="E715" s="413"/>
      <c r="F715" s="413"/>
      <c r="G715" s="275"/>
    </row>
    <row r="716" spans="1:8" s="176" customFormat="1" ht="12.75" x14ac:dyDescent="0.2">
      <c r="A716" s="416"/>
      <c r="B716" s="410"/>
      <c r="C716" s="412"/>
      <c r="D716" s="414"/>
      <c r="E716" s="414"/>
      <c r="F716" s="414"/>
      <c r="G716" s="178"/>
      <c r="H716" s="177"/>
    </row>
    <row r="717" spans="1:8" s="184" customFormat="1" ht="12.75" customHeight="1" x14ac:dyDescent="0.25">
      <c r="A717" s="187"/>
      <c r="B717" s="186"/>
      <c r="C717" s="185"/>
      <c r="D717" s="185"/>
      <c r="E717" s="185"/>
      <c r="F717" s="185"/>
      <c r="G717" s="275"/>
    </row>
    <row r="718" spans="1:8" s="184" customFormat="1" ht="165.75" customHeight="1" x14ac:dyDescent="0.25">
      <c r="A718" s="340" t="s">
        <v>19</v>
      </c>
      <c r="B718" s="417" t="s">
        <v>479</v>
      </c>
      <c r="C718" s="418"/>
      <c r="D718" s="418"/>
      <c r="E718" s="418"/>
      <c r="F718" s="419"/>
      <c r="G718" s="275"/>
    </row>
    <row r="719" spans="1:8" s="176" customFormat="1" ht="12.75" x14ac:dyDescent="0.2">
      <c r="A719" s="415"/>
      <c r="B719" s="409"/>
      <c r="C719" s="411" t="s">
        <v>214</v>
      </c>
      <c r="D719" s="413">
        <v>300.5</v>
      </c>
      <c r="E719" s="413"/>
      <c r="F719" s="413"/>
      <c r="G719" s="178"/>
      <c r="H719" s="177"/>
    </row>
    <row r="720" spans="1:8" s="176" customFormat="1" ht="12.75" x14ac:dyDescent="0.2">
      <c r="A720" s="416"/>
      <c r="B720" s="410"/>
      <c r="C720" s="412"/>
      <c r="D720" s="414"/>
      <c r="E720" s="414"/>
      <c r="F720" s="414"/>
      <c r="G720" s="178"/>
      <c r="H720" s="177"/>
    </row>
    <row r="721" spans="1:8" s="184" customFormat="1" ht="119.25" customHeight="1" x14ac:dyDescent="0.25">
      <c r="A721" s="340" t="s">
        <v>21</v>
      </c>
      <c r="B721" s="417" t="s">
        <v>480</v>
      </c>
      <c r="C721" s="418"/>
      <c r="D721" s="418"/>
      <c r="E721" s="418"/>
      <c r="F721" s="419"/>
      <c r="G721" s="275"/>
    </row>
    <row r="722" spans="1:8" s="184" customFormat="1" ht="10.5" customHeight="1" x14ac:dyDescent="0.25">
      <c r="A722" s="415"/>
      <c r="B722" s="409" t="s">
        <v>215</v>
      </c>
      <c r="C722" s="411" t="s">
        <v>214</v>
      </c>
      <c r="D722" s="413">
        <v>72.5</v>
      </c>
      <c r="E722" s="413"/>
      <c r="F722" s="413"/>
      <c r="G722" s="275"/>
    </row>
    <row r="723" spans="1:8" s="176" customFormat="1" ht="12.75" x14ac:dyDescent="0.2">
      <c r="A723" s="416"/>
      <c r="B723" s="410"/>
      <c r="C723" s="412"/>
      <c r="D723" s="414"/>
      <c r="E723" s="414"/>
      <c r="F723" s="414"/>
      <c r="G723" s="178"/>
      <c r="H723" s="177"/>
    </row>
    <row r="724" spans="1:8" s="184" customFormat="1" ht="105.75" customHeight="1" x14ac:dyDescent="0.25">
      <c r="A724" s="340" t="s">
        <v>24</v>
      </c>
      <c r="B724" s="417" t="s">
        <v>481</v>
      </c>
      <c r="C724" s="418"/>
      <c r="D724" s="418"/>
      <c r="E724" s="418"/>
      <c r="F724" s="419"/>
      <c r="G724" s="275"/>
    </row>
    <row r="725" spans="1:8" s="184" customFormat="1" ht="10.5" customHeight="1" x14ac:dyDescent="0.25">
      <c r="A725" s="415"/>
      <c r="B725" s="409"/>
      <c r="C725" s="411" t="s">
        <v>17</v>
      </c>
      <c r="D725" s="413">
        <v>2</v>
      </c>
      <c r="E725" s="413"/>
      <c r="F725" s="413"/>
      <c r="G725" s="275"/>
    </row>
    <row r="726" spans="1:8" s="176" customFormat="1" ht="12.75" x14ac:dyDescent="0.2">
      <c r="A726" s="416"/>
      <c r="B726" s="410"/>
      <c r="C726" s="412"/>
      <c r="D726" s="414"/>
      <c r="E726" s="414"/>
      <c r="F726" s="414"/>
      <c r="G726" s="178"/>
      <c r="H726" s="177"/>
    </row>
    <row r="727" spans="1:8" s="184" customFormat="1" ht="79.5" customHeight="1" x14ac:dyDescent="0.25">
      <c r="A727" s="340" t="s">
        <v>27</v>
      </c>
      <c r="B727" s="417" t="s">
        <v>482</v>
      </c>
      <c r="C727" s="418"/>
      <c r="D727" s="418"/>
      <c r="E727" s="418"/>
      <c r="F727" s="419"/>
      <c r="G727" s="275"/>
    </row>
    <row r="728" spans="1:8" s="184" customFormat="1" ht="10.5" customHeight="1" x14ac:dyDescent="0.25">
      <c r="A728" s="415"/>
      <c r="B728" s="409" t="s">
        <v>483</v>
      </c>
      <c r="C728" s="411" t="s">
        <v>17</v>
      </c>
      <c r="D728" s="413">
        <v>3</v>
      </c>
      <c r="E728" s="413"/>
      <c r="F728" s="413"/>
      <c r="G728" s="275"/>
    </row>
    <row r="729" spans="1:8" s="176" customFormat="1" ht="12.75" x14ac:dyDescent="0.2">
      <c r="A729" s="416"/>
      <c r="B729" s="410"/>
      <c r="C729" s="412"/>
      <c r="D729" s="414"/>
      <c r="E729" s="414"/>
      <c r="F729" s="414"/>
      <c r="G729" s="178"/>
      <c r="H729" s="177"/>
    </row>
    <row r="730" spans="1:8" s="184" customFormat="1" ht="10.5" customHeight="1" x14ac:dyDescent="0.25">
      <c r="A730" s="415"/>
      <c r="B730" s="409" t="s">
        <v>213</v>
      </c>
      <c r="C730" s="411" t="s">
        <v>17</v>
      </c>
      <c r="D730" s="413">
        <v>3</v>
      </c>
      <c r="E730" s="413"/>
      <c r="F730" s="413"/>
      <c r="G730" s="275"/>
    </row>
    <row r="731" spans="1:8" s="176" customFormat="1" ht="12.75" x14ac:dyDescent="0.2">
      <c r="A731" s="416"/>
      <c r="B731" s="410"/>
      <c r="C731" s="412"/>
      <c r="D731" s="414"/>
      <c r="E731" s="414"/>
      <c r="F731" s="414"/>
      <c r="G731" s="178"/>
      <c r="H731" s="177"/>
    </row>
    <row r="732" spans="1:8" s="184" customFormat="1" ht="99.75" customHeight="1" x14ac:dyDescent="0.25">
      <c r="A732" s="340" t="s">
        <v>30</v>
      </c>
      <c r="B732" s="417" t="s">
        <v>484</v>
      </c>
      <c r="C732" s="418"/>
      <c r="D732" s="418"/>
      <c r="E732" s="418"/>
      <c r="F732" s="419"/>
      <c r="G732" s="275"/>
    </row>
    <row r="733" spans="1:8" s="184" customFormat="1" ht="10.5" customHeight="1" x14ac:dyDescent="0.25">
      <c r="A733" s="415"/>
      <c r="B733" s="409" t="s">
        <v>485</v>
      </c>
      <c r="C733" s="411" t="s">
        <v>210</v>
      </c>
      <c r="D733" s="413">
        <v>140</v>
      </c>
      <c r="E733" s="413"/>
      <c r="F733" s="413"/>
      <c r="G733" s="275"/>
    </row>
    <row r="734" spans="1:8" s="176" customFormat="1" ht="12.75" x14ac:dyDescent="0.2">
      <c r="A734" s="416"/>
      <c r="B734" s="410"/>
      <c r="C734" s="412"/>
      <c r="D734" s="414"/>
      <c r="E734" s="414"/>
      <c r="F734" s="414"/>
      <c r="G734" s="178"/>
      <c r="H734" s="177"/>
    </row>
    <row r="735" spans="1:8" s="184" customFormat="1" ht="10.5" customHeight="1" x14ac:dyDescent="0.25">
      <c r="A735" s="415"/>
      <c r="B735" s="409" t="s">
        <v>212</v>
      </c>
      <c r="C735" s="411" t="s">
        <v>210</v>
      </c>
      <c r="D735" s="413">
        <v>140</v>
      </c>
      <c r="E735" s="413"/>
      <c r="F735" s="413"/>
      <c r="G735" s="275"/>
    </row>
    <row r="736" spans="1:8" s="176" customFormat="1" ht="12.75" x14ac:dyDescent="0.2">
      <c r="A736" s="416"/>
      <c r="B736" s="410"/>
      <c r="C736" s="412"/>
      <c r="D736" s="414"/>
      <c r="E736" s="414"/>
      <c r="F736" s="414"/>
      <c r="G736" s="178"/>
      <c r="H736" s="177"/>
    </row>
    <row r="737" spans="1:8" s="184" customFormat="1" ht="10.5" customHeight="1" x14ac:dyDescent="0.25">
      <c r="A737" s="415"/>
      <c r="B737" s="409" t="s">
        <v>211</v>
      </c>
      <c r="C737" s="411" t="s">
        <v>210</v>
      </c>
      <c r="D737" s="413">
        <v>140</v>
      </c>
      <c r="E737" s="413"/>
      <c r="F737" s="413"/>
      <c r="G737" s="275"/>
    </row>
    <row r="738" spans="1:8" s="176" customFormat="1" ht="12.75" x14ac:dyDescent="0.2">
      <c r="A738" s="416"/>
      <c r="B738" s="410"/>
      <c r="C738" s="412"/>
      <c r="D738" s="414"/>
      <c r="E738" s="414"/>
      <c r="F738" s="414"/>
      <c r="G738" s="178"/>
      <c r="H738" s="177"/>
    </row>
    <row r="739" spans="1:8" s="176" customFormat="1" x14ac:dyDescent="0.2">
      <c r="A739" s="183"/>
      <c r="B739" s="182"/>
      <c r="C739" s="181"/>
      <c r="D739" s="180"/>
      <c r="E739" s="180"/>
      <c r="F739" s="179"/>
      <c r="G739" s="178"/>
      <c r="H739" s="177"/>
    </row>
    <row r="740" spans="1:8" s="174" customFormat="1" ht="18" x14ac:dyDescent="0.25">
      <c r="A740" s="420" t="s">
        <v>209</v>
      </c>
      <c r="B740" s="421"/>
      <c r="C740" s="422">
        <f>SUM(F710:F738)</f>
        <v>0</v>
      </c>
      <c r="D740" s="423"/>
      <c r="E740" s="423"/>
      <c r="F740" s="175" t="s">
        <v>180</v>
      </c>
    </row>
    <row r="741" spans="1:8" s="365" customFormat="1" x14ac:dyDescent="0.25"/>
    <row r="742" spans="1:8" s="365" customFormat="1" x14ac:dyDescent="0.25"/>
    <row r="743" spans="1:8" s="365" customFormat="1" x14ac:dyDescent="0.25"/>
    <row r="744" spans="1:8" s="365" customFormat="1" x14ac:dyDescent="0.25"/>
    <row r="745" spans="1:8" s="365" customFormat="1" x14ac:dyDescent="0.25"/>
    <row r="746" spans="1:8" s="365" customFormat="1" x14ac:dyDescent="0.25"/>
    <row r="747" spans="1:8" s="365" customFormat="1" x14ac:dyDescent="0.25">
      <c r="A747" s="395" t="s">
        <v>208</v>
      </c>
      <c r="B747" s="396"/>
      <c r="C747" s="396"/>
      <c r="D747" s="396"/>
      <c r="E747" s="396"/>
      <c r="F747" s="397"/>
    </row>
    <row r="748" spans="1:8" s="365" customFormat="1" x14ac:dyDescent="0.25">
      <c r="A748" s="398"/>
      <c r="B748" s="399"/>
      <c r="C748" s="399"/>
      <c r="D748" s="399"/>
      <c r="E748" s="399"/>
      <c r="F748" s="400"/>
    </row>
    <row r="749" spans="1:8" s="365" customFormat="1" x14ac:dyDescent="0.25">
      <c r="A749" s="401"/>
      <c r="B749" s="402"/>
      <c r="C749" s="402"/>
      <c r="D749" s="402"/>
      <c r="E749" s="402"/>
      <c r="F749" s="403"/>
    </row>
    <row r="750" spans="1:8" s="365" customFormat="1" x14ac:dyDescent="0.25">
      <c r="A750" s="404"/>
      <c r="B750" s="405"/>
      <c r="C750" s="405"/>
      <c r="D750" s="405"/>
      <c r="E750" s="405"/>
      <c r="F750" s="406"/>
    </row>
    <row r="751" spans="1:8" s="365" customFormat="1" ht="71.25" customHeight="1" x14ac:dyDescent="0.25">
      <c r="A751" s="353"/>
      <c r="B751" s="386" t="s">
        <v>190</v>
      </c>
      <c r="C751" s="424"/>
      <c r="D751" s="388" t="s">
        <v>189</v>
      </c>
      <c r="E751" s="389"/>
      <c r="F751" s="390"/>
    </row>
    <row r="752" spans="1:8" s="365" customFormat="1" ht="21" customHeight="1" x14ac:dyDescent="0.25">
      <c r="A752" s="171" t="s">
        <v>207</v>
      </c>
      <c r="B752" s="382" t="s">
        <v>206</v>
      </c>
      <c r="C752" s="408"/>
      <c r="D752" s="384">
        <f>C517</f>
        <v>0</v>
      </c>
      <c r="E752" s="385"/>
      <c r="F752" s="170" t="s">
        <v>180</v>
      </c>
    </row>
    <row r="753" spans="1:6" s="365" customFormat="1" ht="21" customHeight="1" x14ac:dyDescent="0.25">
      <c r="A753" s="171" t="s">
        <v>205</v>
      </c>
      <c r="B753" s="382" t="s">
        <v>204</v>
      </c>
      <c r="C753" s="408"/>
      <c r="D753" s="384">
        <f>C528</f>
        <v>0</v>
      </c>
      <c r="E753" s="385"/>
      <c r="F753" s="173" t="s">
        <v>180</v>
      </c>
    </row>
    <row r="754" spans="1:6" s="365" customFormat="1" ht="19.5" customHeight="1" x14ac:dyDescent="0.25">
      <c r="A754" s="171" t="s">
        <v>203</v>
      </c>
      <c r="B754" s="382" t="s">
        <v>202</v>
      </c>
      <c r="C754" s="408"/>
      <c r="D754" s="384">
        <f>C552</f>
        <v>0</v>
      </c>
      <c r="E754" s="385"/>
      <c r="F754" s="172" t="s">
        <v>180</v>
      </c>
    </row>
    <row r="755" spans="1:6" s="365" customFormat="1" ht="15.75" customHeight="1" x14ac:dyDescent="0.25">
      <c r="A755" s="171" t="s">
        <v>201</v>
      </c>
      <c r="B755" s="382" t="s">
        <v>200</v>
      </c>
      <c r="C755" s="408"/>
      <c r="D755" s="384">
        <f>C589</f>
        <v>0</v>
      </c>
      <c r="E755" s="385"/>
      <c r="F755" s="172" t="s">
        <v>180</v>
      </c>
    </row>
    <row r="756" spans="1:6" s="365" customFormat="1" ht="15.75" customHeight="1" x14ac:dyDescent="0.25">
      <c r="A756" s="171" t="s">
        <v>199</v>
      </c>
      <c r="B756" s="382" t="s">
        <v>198</v>
      </c>
      <c r="C756" s="408"/>
      <c r="D756" s="384">
        <f>C623</f>
        <v>0</v>
      </c>
      <c r="E756" s="385"/>
      <c r="F756" s="172" t="s">
        <v>180</v>
      </c>
    </row>
    <row r="757" spans="1:6" s="365" customFormat="1" ht="15.75" x14ac:dyDescent="0.25">
      <c r="A757" s="171" t="s">
        <v>197</v>
      </c>
      <c r="B757" s="382" t="s">
        <v>196</v>
      </c>
      <c r="C757" s="408"/>
      <c r="D757" s="384">
        <f>C655</f>
        <v>0</v>
      </c>
      <c r="E757" s="385"/>
      <c r="F757" s="172" t="s">
        <v>180</v>
      </c>
    </row>
    <row r="758" spans="1:6" s="365" customFormat="1" ht="15.75" x14ac:dyDescent="0.25">
      <c r="A758" s="171" t="s">
        <v>195</v>
      </c>
      <c r="B758" s="382" t="s">
        <v>194</v>
      </c>
      <c r="C758" s="408"/>
      <c r="D758" s="384">
        <f>C699</f>
        <v>0</v>
      </c>
      <c r="E758" s="385"/>
      <c r="F758" s="172" t="s">
        <v>180</v>
      </c>
    </row>
    <row r="759" spans="1:6" s="365" customFormat="1" ht="15.75" x14ac:dyDescent="0.25">
      <c r="A759" s="171" t="s">
        <v>193</v>
      </c>
      <c r="B759" s="382" t="s">
        <v>192</v>
      </c>
      <c r="C759" s="408"/>
      <c r="D759" s="384">
        <f>C740</f>
        <v>0</v>
      </c>
      <c r="E759" s="385"/>
      <c r="F759" s="172" t="s">
        <v>180</v>
      </c>
    </row>
    <row r="760" spans="1:6" s="365" customFormat="1" ht="16.5" customHeight="1" x14ac:dyDescent="0.25">
      <c r="A760" s="340"/>
      <c r="B760" s="391" t="s">
        <v>181</v>
      </c>
      <c r="C760" s="407"/>
      <c r="D760" s="393">
        <f>SUM(D752:E759)</f>
        <v>0</v>
      </c>
      <c r="E760" s="394"/>
      <c r="F760" s="169" t="s">
        <v>180</v>
      </c>
    </row>
    <row r="761" spans="1:6" s="365" customFormat="1" ht="12.75" customHeight="1" x14ac:dyDescent="0.25">
      <c r="A761" s="340"/>
      <c r="B761" s="391" t="s">
        <v>182</v>
      </c>
      <c r="C761" s="392"/>
      <c r="D761" s="393">
        <f>D760*0.25</f>
        <v>0</v>
      </c>
      <c r="E761" s="394"/>
      <c r="F761" s="168" t="s">
        <v>180</v>
      </c>
    </row>
    <row r="762" spans="1:6" s="365" customFormat="1" ht="12.75" customHeight="1" x14ac:dyDescent="0.25">
      <c r="A762" s="340"/>
      <c r="B762" s="391" t="s">
        <v>181</v>
      </c>
      <c r="C762" s="392"/>
      <c r="D762" s="393">
        <f>D760+D761</f>
        <v>0</v>
      </c>
      <c r="E762" s="394"/>
      <c r="F762" s="167" t="s">
        <v>180</v>
      </c>
    </row>
    <row r="763" spans="1:6" s="365" customFormat="1" x14ac:dyDescent="0.25"/>
    <row r="764" spans="1:6" s="365" customFormat="1" x14ac:dyDescent="0.25"/>
    <row r="765" spans="1:6" s="365" customFormat="1" x14ac:dyDescent="0.25"/>
    <row r="766" spans="1:6" s="365" customFormat="1" x14ac:dyDescent="0.25"/>
    <row r="767" spans="1:6" s="365" customFormat="1" x14ac:dyDescent="0.25">
      <c r="A767" s="395" t="s">
        <v>191</v>
      </c>
      <c r="B767" s="396"/>
      <c r="C767" s="396"/>
      <c r="D767" s="396"/>
      <c r="E767" s="396"/>
      <c r="F767" s="397"/>
    </row>
    <row r="768" spans="1:6" s="365" customFormat="1" x14ac:dyDescent="0.25">
      <c r="A768" s="398"/>
      <c r="B768" s="399"/>
      <c r="C768" s="399"/>
      <c r="D768" s="399"/>
      <c r="E768" s="399"/>
      <c r="F768" s="400"/>
    </row>
    <row r="769" spans="1:6" s="365" customFormat="1" x14ac:dyDescent="0.25">
      <c r="A769" s="401"/>
      <c r="B769" s="402"/>
      <c r="C769" s="402"/>
      <c r="D769" s="402"/>
      <c r="E769" s="402"/>
      <c r="F769" s="403"/>
    </row>
    <row r="770" spans="1:6" s="365" customFormat="1" x14ac:dyDescent="0.25">
      <c r="A770" s="404"/>
      <c r="B770" s="405"/>
      <c r="C770" s="405"/>
      <c r="D770" s="405"/>
      <c r="E770" s="405"/>
      <c r="F770" s="406"/>
    </row>
    <row r="771" spans="1:6" s="365" customFormat="1" ht="15.75" x14ac:dyDescent="0.25">
      <c r="A771" s="353"/>
      <c r="B771" s="386" t="s">
        <v>190</v>
      </c>
      <c r="C771" s="387"/>
      <c r="D771" s="388" t="s">
        <v>189</v>
      </c>
      <c r="E771" s="389"/>
      <c r="F771" s="390"/>
    </row>
    <row r="772" spans="1:6" s="365" customFormat="1" ht="15.75" x14ac:dyDescent="0.25">
      <c r="A772" s="171" t="s">
        <v>188</v>
      </c>
      <c r="B772" s="382" t="s">
        <v>187</v>
      </c>
      <c r="C772" s="383"/>
      <c r="D772" s="384">
        <f>D361</f>
        <v>0</v>
      </c>
      <c r="E772" s="385"/>
      <c r="F772" s="170" t="s">
        <v>180</v>
      </c>
    </row>
    <row r="773" spans="1:6" s="365" customFormat="1" ht="15.75" x14ac:dyDescent="0.25">
      <c r="A773" s="171" t="s">
        <v>186</v>
      </c>
      <c r="B773" s="382" t="s">
        <v>185</v>
      </c>
      <c r="C773" s="383"/>
      <c r="D773" s="384">
        <f>D485</f>
        <v>0</v>
      </c>
      <c r="E773" s="385"/>
      <c r="F773" s="170" t="s">
        <v>180</v>
      </c>
    </row>
    <row r="774" spans="1:6" s="365" customFormat="1" ht="15.75" x14ac:dyDescent="0.25">
      <c r="A774" s="171" t="s">
        <v>184</v>
      </c>
      <c r="B774" s="382" t="s">
        <v>183</v>
      </c>
      <c r="C774" s="383"/>
      <c r="D774" s="384">
        <f>D760</f>
        <v>0</v>
      </c>
      <c r="E774" s="385"/>
      <c r="F774" s="170" t="s">
        <v>180</v>
      </c>
    </row>
    <row r="775" spans="1:6" s="365" customFormat="1" ht="15.75" x14ac:dyDescent="0.25">
      <c r="A775" s="339"/>
      <c r="B775" s="388"/>
      <c r="C775" s="389"/>
      <c r="D775" s="388"/>
      <c r="E775" s="389"/>
      <c r="F775" s="363"/>
    </row>
    <row r="776" spans="1:6" s="365" customFormat="1" ht="15.75" x14ac:dyDescent="0.25">
      <c r="A776" s="340"/>
      <c r="B776" s="391" t="s">
        <v>181</v>
      </c>
      <c r="C776" s="392"/>
      <c r="D776" s="393">
        <f>SUM(D772:E774)</f>
        <v>0</v>
      </c>
      <c r="E776" s="387"/>
      <c r="F776" s="169" t="s">
        <v>180</v>
      </c>
    </row>
    <row r="777" spans="1:6" s="365" customFormat="1" ht="15.75" x14ac:dyDescent="0.25">
      <c r="A777" s="340"/>
      <c r="B777" s="391" t="s">
        <v>182</v>
      </c>
      <c r="C777" s="392"/>
      <c r="D777" s="393">
        <f>D776*0.25</f>
        <v>0</v>
      </c>
      <c r="E777" s="394"/>
      <c r="F777" s="168" t="s">
        <v>180</v>
      </c>
    </row>
    <row r="778" spans="1:6" s="365" customFormat="1" ht="15.75" x14ac:dyDescent="0.25">
      <c r="A778" s="340"/>
      <c r="B778" s="391" t="s">
        <v>181</v>
      </c>
      <c r="C778" s="392"/>
      <c r="D778" s="393">
        <f>D776+D777</f>
        <v>0</v>
      </c>
      <c r="E778" s="394"/>
      <c r="F778" s="167" t="s">
        <v>180</v>
      </c>
    </row>
    <row r="779" spans="1:6" s="365" customFormat="1" x14ac:dyDescent="0.25"/>
    <row r="780" spans="1:6" s="365" customFormat="1" x14ac:dyDescent="0.25"/>
    <row r="781" spans="1:6" s="365" customFormat="1" x14ac:dyDescent="0.25"/>
    <row r="782" spans="1:6" s="365" customFormat="1" x14ac:dyDescent="0.25"/>
    <row r="783" spans="1:6" s="365" customFormat="1" x14ac:dyDescent="0.25"/>
    <row r="784" spans="1:6" s="365" customFormat="1" x14ac:dyDescent="0.25"/>
    <row r="785" s="365" customFormat="1" x14ac:dyDescent="0.25"/>
    <row r="786" s="365" customFormat="1" x14ac:dyDescent="0.25"/>
    <row r="787" s="365" customFormat="1" x14ac:dyDescent="0.25"/>
    <row r="788" s="365" customFormat="1" x14ac:dyDescent="0.25"/>
    <row r="789" s="365" customFormat="1" x14ac:dyDescent="0.25"/>
    <row r="790" s="365" customFormat="1" x14ac:dyDescent="0.25"/>
    <row r="791" s="365" customFormat="1" x14ac:dyDescent="0.25"/>
    <row r="792" s="365" customFormat="1" x14ac:dyDescent="0.25"/>
    <row r="793" s="365" customFormat="1" x14ac:dyDescent="0.25"/>
    <row r="794" s="365" customFormat="1" x14ac:dyDescent="0.25"/>
    <row r="795" s="365" customFormat="1" x14ac:dyDescent="0.25"/>
    <row r="796" s="365" customFormat="1" x14ac:dyDescent="0.25"/>
    <row r="797" s="365" customFormat="1" x14ac:dyDescent="0.25"/>
    <row r="798" s="365" customFormat="1" x14ac:dyDescent="0.25"/>
    <row r="799" s="365" customFormat="1" x14ac:dyDescent="0.25"/>
    <row r="800" s="365" customFormat="1" x14ac:dyDescent="0.25"/>
    <row r="801" s="365" customFormat="1" x14ac:dyDescent="0.25"/>
    <row r="802" s="365" customFormat="1" x14ac:dyDescent="0.25"/>
    <row r="803" s="365" customFormat="1" x14ac:dyDescent="0.25"/>
    <row r="804" s="365" customFormat="1" x14ac:dyDescent="0.25"/>
    <row r="805" s="365" customFormat="1" x14ac:dyDescent="0.25"/>
    <row r="806" s="365" customFormat="1" x14ac:dyDescent="0.25"/>
    <row r="807" s="365" customFormat="1" x14ac:dyDescent="0.25"/>
    <row r="808" s="365" customFormat="1" x14ac:dyDescent="0.25"/>
    <row r="809" s="365" customFormat="1" x14ac:dyDescent="0.25"/>
    <row r="810" s="365" customFormat="1" x14ac:dyDescent="0.25"/>
    <row r="811" s="365" customFormat="1" x14ac:dyDescent="0.25"/>
    <row r="812" s="365" customFormat="1" x14ac:dyDescent="0.25"/>
    <row r="813" s="365" customFormat="1" x14ac:dyDescent="0.25"/>
    <row r="814" s="365" customFormat="1" x14ac:dyDescent="0.25"/>
    <row r="815" s="365" customFormat="1" x14ac:dyDescent="0.25"/>
    <row r="816" s="365" customFormat="1" x14ac:dyDescent="0.25"/>
    <row r="817" s="365" customFormat="1" x14ac:dyDescent="0.25"/>
    <row r="818" s="365" customFormat="1" x14ac:dyDescent="0.25"/>
    <row r="819" s="365" customFormat="1" x14ac:dyDescent="0.25"/>
    <row r="820" s="365" customFormat="1" x14ac:dyDescent="0.25"/>
    <row r="821" s="365" customFormat="1" x14ac:dyDescent="0.25"/>
    <row r="822" s="365" customFormat="1" x14ac:dyDescent="0.25"/>
    <row r="823" s="365" customFormat="1" x14ac:dyDescent="0.25"/>
    <row r="824" s="365" customFormat="1" x14ac:dyDescent="0.25"/>
    <row r="825" s="365" customFormat="1" x14ac:dyDescent="0.25"/>
    <row r="826" s="365" customFormat="1" x14ac:dyDescent="0.25"/>
    <row r="827" s="365" customFormat="1" x14ac:dyDescent="0.25"/>
    <row r="828" s="365" customFormat="1" x14ac:dyDescent="0.25"/>
    <row r="829" s="365" customFormat="1" x14ac:dyDescent="0.25"/>
    <row r="830" s="365" customFormat="1" x14ac:dyDescent="0.25"/>
    <row r="831" s="365" customFormat="1" x14ac:dyDescent="0.25"/>
    <row r="832" s="365" customFormat="1" x14ac:dyDescent="0.25"/>
    <row r="833" s="365" customFormat="1" x14ac:dyDescent="0.25"/>
    <row r="834" s="365" customFormat="1" x14ac:dyDescent="0.25"/>
    <row r="835" s="365" customFormat="1" x14ac:dyDescent="0.25"/>
    <row r="836" s="365" customFormat="1" x14ac:dyDescent="0.25"/>
    <row r="837" s="365" customFormat="1" x14ac:dyDescent="0.25"/>
    <row r="838" s="365" customFormat="1" x14ac:dyDescent="0.25"/>
    <row r="839" s="365" customFormat="1" x14ac:dyDescent="0.25"/>
    <row r="840" s="365" customFormat="1" x14ac:dyDescent="0.25"/>
    <row r="841" s="365" customFormat="1" x14ac:dyDescent="0.25"/>
    <row r="842" s="365" customFormat="1" x14ac:dyDescent="0.25"/>
    <row r="843" s="365" customFormat="1" x14ac:dyDescent="0.25"/>
    <row r="844" s="365" customFormat="1" x14ac:dyDescent="0.25"/>
    <row r="845" s="365" customFormat="1" x14ac:dyDescent="0.25"/>
    <row r="846" s="365" customFormat="1" x14ac:dyDescent="0.25"/>
    <row r="847" s="365" customFormat="1" x14ac:dyDescent="0.25"/>
    <row r="848" s="365" customFormat="1" x14ac:dyDescent="0.25"/>
    <row r="849" s="365" customFormat="1" x14ac:dyDescent="0.25"/>
    <row r="850" s="365" customFormat="1" x14ac:dyDescent="0.25"/>
    <row r="851" s="365" customFormat="1" x14ac:dyDescent="0.25"/>
    <row r="852" s="365" customFormat="1" x14ac:dyDescent="0.25"/>
    <row r="853" s="365" customFormat="1" x14ac:dyDescent="0.25"/>
    <row r="854" s="365" customFormat="1" x14ac:dyDescent="0.25"/>
    <row r="855" s="365" customFormat="1" x14ac:dyDescent="0.25"/>
    <row r="856" s="365" customFormat="1" x14ac:dyDescent="0.25"/>
    <row r="857" s="365" customFormat="1" x14ac:dyDescent="0.25"/>
    <row r="858" s="365" customFormat="1" x14ac:dyDescent="0.25"/>
    <row r="859" s="365" customFormat="1" x14ac:dyDescent="0.25"/>
    <row r="860" s="365" customFormat="1" x14ac:dyDescent="0.25"/>
    <row r="861" s="365" customFormat="1" x14ac:dyDescent="0.25"/>
    <row r="862" s="365" customFormat="1" x14ac:dyDescent="0.25"/>
    <row r="863" s="365" customFormat="1" x14ac:dyDescent="0.25"/>
    <row r="864" s="365" customFormat="1" x14ac:dyDescent="0.25"/>
    <row r="865" s="365" customFormat="1" x14ac:dyDescent="0.25"/>
    <row r="866" s="365" customFormat="1" x14ac:dyDescent="0.25"/>
    <row r="867" s="365" customFormat="1" x14ac:dyDescent="0.25"/>
    <row r="868" s="365" customFormat="1" x14ac:dyDescent="0.25"/>
    <row r="869" s="365" customFormat="1" x14ac:dyDescent="0.25"/>
    <row r="870" s="365" customFormat="1" x14ac:dyDescent="0.25"/>
    <row r="871" s="365" customFormat="1" x14ac:dyDescent="0.25"/>
    <row r="872" s="365" customFormat="1" x14ac:dyDescent="0.25"/>
    <row r="873" s="365" customFormat="1" x14ac:dyDescent="0.25"/>
    <row r="874" s="365" customFormat="1" x14ac:dyDescent="0.25"/>
    <row r="875" s="365" customFormat="1" x14ac:dyDescent="0.25"/>
    <row r="876" s="365" customFormat="1" x14ac:dyDescent="0.25"/>
    <row r="877" s="365" customFormat="1" x14ac:dyDescent="0.25"/>
    <row r="878" s="365" customFormat="1" x14ac:dyDescent="0.25"/>
    <row r="879" s="365" customFormat="1" x14ac:dyDescent="0.25"/>
    <row r="880" s="365" customFormat="1" x14ac:dyDescent="0.25"/>
    <row r="881" s="365" customFormat="1" x14ac:dyDescent="0.25"/>
    <row r="882" s="365" customFormat="1" x14ac:dyDescent="0.25"/>
    <row r="883" s="365" customFormat="1" x14ac:dyDescent="0.25"/>
    <row r="884" s="365" customFormat="1" x14ac:dyDescent="0.25"/>
    <row r="885" s="365" customFormat="1" x14ac:dyDescent="0.25"/>
    <row r="886" s="365" customFormat="1" x14ac:dyDescent="0.25"/>
    <row r="887" s="365" customFormat="1" x14ac:dyDescent="0.25"/>
    <row r="888" s="365" customFormat="1" x14ac:dyDescent="0.25"/>
    <row r="889" s="365" customFormat="1" x14ac:dyDescent="0.25"/>
    <row r="890" s="365" customFormat="1" x14ac:dyDescent="0.25"/>
    <row r="891" s="365" customFormat="1" x14ac:dyDescent="0.25"/>
    <row r="892" s="365" customFormat="1" x14ac:dyDescent="0.25"/>
    <row r="893" s="365" customFormat="1" x14ac:dyDescent="0.25"/>
    <row r="894" s="365" customFormat="1" x14ac:dyDescent="0.25"/>
    <row r="895" s="365" customFormat="1" x14ac:dyDescent="0.25"/>
    <row r="896" s="365" customFormat="1" x14ac:dyDescent="0.25"/>
    <row r="897" s="365" customFormat="1" x14ac:dyDescent="0.25"/>
    <row r="898" s="365" customFormat="1" x14ac:dyDescent="0.25"/>
    <row r="899" s="365" customFormat="1" x14ac:dyDescent="0.25"/>
    <row r="900" s="365" customFormat="1" x14ac:dyDescent="0.25"/>
    <row r="901" s="365" customFormat="1" x14ac:dyDescent="0.25"/>
    <row r="902" s="365" customFormat="1" x14ac:dyDescent="0.25"/>
    <row r="903" s="365" customFormat="1" x14ac:dyDescent="0.25"/>
    <row r="904" s="365" customFormat="1" x14ac:dyDescent="0.25"/>
    <row r="905" s="365" customFormat="1" x14ac:dyDescent="0.25"/>
    <row r="906" s="365" customFormat="1" x14ac:dyDescent="0.25"/>
    <row r="907" s="365" customFormat="1" x14ac:dyDescent="0.25"/>
    <row r="908" s="365" customFormat="1" x14ac:dyDescent="0.25"/>
    <row r="909" s="365" customFormat="1" x14ac:dyDescent="0.25"/>
    <row r="910" s="365" customFormat="1" x14ac:dyDescent="0.25"/>
    <row r="911" s="365" customFormat="1" x14ac:dyDescent="0.25"/>
    <row r="912" s="365" customFormat="1" x14ac:dyDescent="0.25"/>
    <row r="913" s="365" customFormat="1" x14ac:dyDescent="0.25"/>
    <row r="914" s="365" customFormat="1" x14ac:dyDescent="0.25"/>
    <row r="915" s="365" customFormat="1" x14ac:dyDescent="0.25"/>
    <row r="916" s="365" customFormat="1" x14ac:dyDescent="0.25"/>
    <row r="917" s="365" customFormat="1" x14ac:dyDescent="0.25"/>
    <row r="918" s="365" customFormat="1" x14ac:dyDescent="0.25"/>
    <row r="919" s="365" customFormat="1" x14ac:dyDescent="0.25"/>
    <row r="920" s="365" customFormat="1" x14ac:dyDescent="0.25"/>
    <row r="921" s="365" customFormat="1" x14ac:dyDescent="0.25"/>
    <row r="922" s="365" customFormat="1" x14ac:dyDescent="0.25"/>
    <row r="923" s="365" customFormat="1" x14ac:dyDescent="0.25"/>
    <row r="924" s="365" customFormat="1" x14ac:dyDescent="0.25"/>
    <row r="925" s="365" customFormat="1" x14ac:dyDescent="0.25"/>
    <row r="926" s="365" customFormat="1" x14ac:dyDescent="0.25"/>
    <row r="927" s="365" customFormat="1" x14ac:dyDescent="0.25"/>
    <row r="928" s="365" customFormat="1" x14ac:dyDescent="0.25"/>
    <row r="929" s="365" customFormat="1" x14ac:dyDescent="0.25"/>
    <row r="930" s="365" customFormat="1" x14ac:dyDescent="0.25"/>
    <row r="931" s="365" customFormat="1" x14ac:dyDescent="0.25"/>
    <row r="932" s="365" customFormat="1" x14ac:dyDescent="0.25"/>
    <row r="933" s="365" customFormat="1" x14ac:dyDescent="0.25"/>
    <row r="934" s="365" customFormat="1" x14ac:dyDescent="0.25"/>
    <row r="935" s="365" customFormat="1" x14ac:dyDescent="0.25"/>
    <row r="936" s="365" customFormat="1" x14ac:dyDescent="0.25"/>
    <row r="937" s="365" customFormat="1" x14ac:dyDescent="0.25"/>
    <row r="938" s="365" customFormat="1" x14ac:dyDescent="0.25"/>
    <row r="939" s="365" customFormat="1" x14ac:dyDescent="0.25"/>
    <row r="940" s="365" customFormat="1" x14ac:dyDescent="0.25"/>
    <row r="941" s="365" customFormat="1" x14ac:dyDescent="0.25"/>
    <row r="942" s="365" customFormat="1" x14ac:dyDescent="0.25"/>
    <row r="943" s="365" customFormat="1" x14ac:dyDescent="0.25"/>
    <row r="944" s="365" customFormat="1" x14ac:dyDescent="0.25"/>
    <row r="945" s="365" customFormat="1" x14ac:dyDescent="0.25"/>
    <row r="946" s="365" customFormat="1" x14ac:dyDescent="0.25"/>
    <row r="947" s="365" customFormat="1" x14ac:dyDescent="0.25"/>
    <row r="948" s="365" customFormat="1" x14ac:dyDescent="0.25"/>
    <row r="949" s="365" customFormat="1" x14ac:dyDescent="0.25"/>
    <row r="950" s="365" customFormat="1" x14ac:dyDescent="0.25"/>
    <row r="951" s="365" customFormat="1" x14ac:dyDescent="0.25"/>
    <row r="952" s="365" customFormat="1" x14ac:dyDescent="0.25"/>
    <row r="953" s="365" customFormat="1" x14ac:dyDescent="0.25"/>
    <row r="954" s="365" customFormat="1" x14ac:dyDescent="0.25"/>
    <row r="955" s="365" customFormat="1" x14ac:dyDescent="0.25"/>
    <row r="956" s="365" customFormat="1" x14ac:dyDescent="0.25"/>
    <row r="957" s="365" customFormat="1" x14ac:dyDescent="0.25"/>
    <row r="958" s="365" customFormat="1" x14ac:dyDescent="0.25"/>
    <row r="959" s="365" customFormat="1" x14ac:dyDescent="0.25"/>
    <row r="960" s="365" customFormat="1" x14ac:dyDescent="0.25"/>
    <row r="961" s="365" customFormat="1" x14ac:dyDescent="0.25"/>
    <row r="962" s="365" customFormat="1" x14ac:dyDescent="0.25"/>
    <row r="963" s="365" customFormat="1" x14ac:dyDescent="0.25"/>
    <row r="964" s="365" customFormat="1" x14ac:dyDescent="0.25"/>
    <row r="965" s="365" customFormat="1" x14ac:dyDescent="0.25"/>
    <row r="966" s="365" customFormat="1" x14ac:dyDescent="0.25"/>
    <row r="967" s="365" customFormat="1" x14ac:dyDescent="0.25"/>
    <row r="968" s="365" customFormat="1" x14ac:dyDescent="0.25"/>
    <row r="969" s="365" customFormat="1" x14ac:dyDescent="0.25"/>
    <row r="970" s="365" customFormat="1" x14ac:dyDescent="0.25"/>
    <row r="971" s="365" customFormat="1" x14ac:dyDescent="0.25"/>
    <row r="972" s="365" customFormat="1" x14ac:dyDescent="0.25"/>
    <row r="973" s="365" customFormat="1" x14ac:dyDescent="0.25"/>
    <row r="974" s="365" customFormat="1" x14ac:dyDescent="0.25"/>
    <row r="975" s="365" customFormat="1" x14ac:dyDescent="0.25"/>
    <row r="976" s="365" customFormat="1" x14ac:dyDescent="0.25"/>
    <row r="977" s="365" customFormat="1" x14ac:dyDescent="0.25"/>
    <row r="978" s="365" customFormat="1" x14ac:dyDescent="0.25"/>
    <row r="979" s="365" customFormat="1" x14ac:dyDescent="0.25"/>
    <row r="980" s="365" customFormat="1" x14ac:dyDescent="0.25"/>
    <row r="981" s="365" customFormat="1" x14ac:dyDescent="0.25"/>
    <row r="982" s="365" customFormat="1" x14ac:dyDescent="0.25"/>
    <row r="983" s="365" customFormat="1" x14ac:dyDescent="0.25"/>
    <row r="984" s="365" customFormat="1" x14ac:dyDescent="0.25"/>
    <row r="985" s="365" customFormat="1" x14ac:dyDescent="0.25"/>
    <row r="986" s="365" customFormat="1" x14ac:dyDescent="0.25"/>
    <row r="987" s="365" customFormat="1" x14ac:dyDescent="0.25"/>
    <row r="988" s="365" customFormat="1" x14ac:dyDescent="0.25"/>
    <row r="989" s="365" customFormat="1" x14ac:dyDescent="0.25"/>
    <row r="990" s="365" customFormat="1" x14ac:dyDescent="0.25"/>
    <row r="991" s="365" customFormat="1" x14ac:dyDescent="0.25"/>
    <row r="992" s="365" customFormat="1" x14ac:dyDescent="0.25"/>
    <row r="993" s="365" customFormat="1" x14ac:dyDescent="0.25"/>
    <row r="994" s="365" customFormat="1" x14ac:dyDescent="0.25"/>
    <row r="995" s="365" customFormat="1" x14ac:dyDescent="0.25"/>
    <row r="996" s="365" customFormat="1" x14ac:dyDescent="0.25"/>
    <row r="997" s="365" customFormat="1" x14ac:dyDescent="0.25"/>
    <row r="998" s="365" customFormat="1" x14ac:dyDescent="0.25"/>
    <row r="999" s="365" customFormat="1" x14ac:dyDescent="0.25"/>
    <row r="1000" s="365" customFormat="1" x14ac:dyDescent="0.25"/>
    <row r="1001" s="365" customFormat="1" x14ac:dyDescent="0.25"/>
    <row r="1002" s="365" customFormat="1" x14ac:dyDescent="0.25"/>
    <row r="1003" s="365" customFormat="1" x14ac:dyDescent="0.25"/>
    <row r="1004" s="365" customFormat="1" x14ac:dyDescent="0.25"/>
    <row r="1005" s="365" customFormat="1" x14ac:dyDescent="0.25"/>
    <row r="1006" s="365" customFormat="1" x14ac:dyDescent="0.25"/>
    <row r="1007" s="365" customFormat="1" x14ac:dyDescent="0.25"/>
    <row r="1008" s="365" customFormat="1" x14ac:dyDescent="0.25"/>
    <row r="1009" s="365" customFormat="1" x14ac:dyDescent="0.25"/>
    <row r="1010" s="365" customFormat="1" x14ac:dyDescent="0.25"/>
    <row r="1011" s="365" customFormat="1" x14ac:dyDescent="0.25"/>
    <row r="1012" s="365" customFormat="1" x14ac:dyDescent="0.25"/>
    <row r="1013" s="365" customFormat="1" x14ac:dyDescent="0.25"/>
    <row r="1014" s="365" customFormat="1" x14ac:dyDescent="0.25"/>
    <row r="1015" s="365" customFormat="1" x14ac:dyDescent="0.25"/>
    <row r="1016" s="365" customFormat="1" x14ac:dyDescent="0.25"/>
    <row r="1017" s="365" customFormat="1" x14ac:dyDescent="0.25"/>
    <row r="1018" s="365" customFormat="1" x14ac:dyDescent="0.25"/>
    <row r="1019" s="365" customFormat="1" x14ac:dyDescent="0.25"/>
    <row r="1020" s="365" customFormat="1" x14ac:dyDescent="0.25"/>
    <row r="1021" s="365" customFormat="1" x14ac:dyDescent="0.25"/>
    <row r="1022" s="365" customFormat="1" x14ac:dyDescent="0.25"/>
    <row r="1023" s="365" customFormat="1" x14ac:dyDescent="0.25"/>
    <row r="1024" s="365" customFormat="1" x14ac:dyDescent="0.25"/>
    <row r="1025" s="365" customFormat="1" x14ac:dyDescent="0.25"/>
    <row r="1026" s="365" customFormat="1" x14ac:dyDescent="0.25"/>
    <row r="1027" s="365" customFormat="1" x14ac:dyDescent="0.25"/>
    <row r="1028" s="365" customFormat="1" x14ac:dyDescent="0.25"/>
    <row r="1029" s="365" customFormat="1" x14ac:dyDescent="0.25"/>
    <row r="1030" s="365" customFormat="1" x14ac:dyDescent="0.25"/>
    <row r="1031" s="365" customFormat="1" x14ac:dyDescent="0.25"/>
    <row r="1032" s="365" customFormat="1" x14ac:dyDescent="0.25"/>
    <row r="1033" s="365" customFormat="1" x14ac:dyDescent="0.25"/>
    <row r="1034" s="365" customFormat="1" x14ac:dyDescent="0.25"/>
    <row r="1035" s="365" customFormat="1" x14ac:dyDescent="0.25"/>
    <row r="1036" s="365" customFormat="1" x14ac:dyDescent="0.25"/>
    <row r="1037" s="365" customFormat="1" x14ac:dyDescent="0.25"/>
    <row r="1038" s="365" customFormat="1" x14ac:dyDescent="0.25"/>
    <row r="1039" s="365" customFormat="1" x14ac:dyDescent="0.25"/>
    <row r="1040" s="365" customFormat="1" x14ac:dyDescent="0.25"/>
    <row r="1041" s="365" customFormat="1" x14ac:dyDescent="0.25"/>
    <row r="1042" s="365" customFormat="1" x14ac:dyDescent="0.25"/>
    <row r="1043" s="365" customFormat="1" x14ac:dyDescent="0.25"/>
    <row r="1044" s="365" customFormat="1" x14ac:dyDescent="0.25"/>
    <row r="1045" s="365" customFormat="1" x14ac:dyDescent="0.25"/>
    <row r="1046" s="365" customFormat="1" x14ac:dyDescent="0.25"/>
    <row r="1047" s="365" customFormat="1" x14ac:dyDescent="0.25"/>
    <row r="1048" s="365" customFormat="1" x14ac:dyDescent="0.25"/>
    <row r="1049" s="365" customFormat="1" x14ac:dyDescent="0.25"/>
    <row r="1050" s="365" customFormat="1" x14ac:dyDescent="0.25"/>
    <row r="1051" s="365" customFormat="1" x14ac:dyDescent="0.25"/>
    <row r="1052" s="365" customFormat="1" x14ac:dyDescent="0.25"/>
    <row r="1053" s="365" customFormat="1" x14ac:dyDescent="0.25"/>
    <row r="1054" s="365" customFormat="1" x14ac:dyDescent="0.25"/>
    <row r="1055" s="365" customFormat="1" x14ac:dyDescent="0.25"/>
    <row r="1056" s="365" customFormat="1" x14ac:dyDescent="0.25"/>
    <row r="1057" s="365" customFormat="1" x14ac:dyDescent="0.25"/>
    <row r="1058" s="365" customFormat="1" x14ac:dyDescent="0.25"/>
    <row r="1059" s="365" customFormat="1" x14ac:dyDescent="0.25"/>
    <row r="1060" s="365" customFormat="1" x14ac:dyDescent="0.25"/>
    <row r="1061" s="365" customFormat="1" x14ac:dyDescent="0.25"/>
    <row r="1062" s="365" customFormat="1" x14ac:dyDescent="0.25"/>
    <row r="1063" s="365" customFormat="1" x14ac:dyDescent="0.25"/>
    <row r="1064" s="365" customFormat="1" x14ac:dyDescent="0.25"/>
    <row r="1065" s="365" customFormat="1" x14ac:dyDescent="0.25"/>
    <row r="1066" s="365" customFormat="1" x14ac:dyDescent="0.25"/>
    <row r="1067" s="365" customFormat="1" x14ac:dyDescent="0.25"/>
    <row r="1068" s="365" customFormat="1" x14ac:dyDescent="0.25"/>
    <row r="1069" s="365" customFormat="1" x14ac:dyDescent="0.25"/>
    <row r="1070" s="365" customFormat="1" x14ac:dyDescent="0.25"/>
    <row r="1071" s="365" customFormat="1" x14ac:dyDescent="0.25"/>
    <row r="1072" s="365" customFormat="1" x14ac:dyDescent="0.25"/>
    <row r="1073" s="365" customFormat="1" x14ac:dyDescent="0.25"/>
    <row r="1074" s="365" customFormat="1" x14ac:dyDescent="0.25"/>
    <row r="1075" s="365" customFormat="1" x14ac:dyDescent="0.25"/>
    <row r="1076" s="365" customFormat="1" x14ac:dyDescent="0.25"/>
    <row r="1077" s="365" customFormat="1" x14ac:dyDescent="0.25"/>
    <row r="1078" s="365" customFormat="1" x14ac:dyDescent="0.25"/>
    <row r="1079" s="365" customFormat="1" x14ac:dyDescent="0.25"/>
    <row r="1080" s="365" customFormat="1" x14ac:dyDescent="0.25"/>
    <row r="1081" s="365" customFormat="1" x14ac:dyDescent="0.25"/>
    <row r="1082" s="365" customFormat="1" x14ac:dyDescent="0.25"/>
    <row r="1083" s="365" customFormat="1" x14ac:dyDescent="0.25"/>
    <row r="1084" s="365" customFormat="1" x14ac:dyDescent="0.25"/>
    <row r="1085" s="365" customFormat="1" x14ac:dyDescent="0.25"/>
    <row r="1086" s="365" customFormat="1" x14ac:dyDescent="0.25"/>
    <row r="1087" s="365" customFormat="1" x14ac:dyDescent="0.25"/>
    <row r="1088" s="365" customFormat="1" x14ac:dyDescent="0.25"/>
    <row r="1089" s="365" customFormat="1" x14ac:dyDescent="0.25"/>
    <row r="1090" s="365" customFormat="1" x14ac:dyDescent="0.25"/>
    <row r="1091" s="365" customFormat="1" x14ac:dyDescent="0.25"/>
    <row r="1092" s="365" customFormat="1" x14ac:dyDescent="0.25"/>
    <row r="1093" s="365" customFormat="1" x14ac:dyDescent="0.25"/>
    <row r="1094" s="365" customFormat="1" x14ac:dyDescent="0.25"/>
    <row r="1095" s="365" customFormat="1" x14ac:dyDescent="0.25"/>
    <row r="1096" s="365" customFormat="1" x14ac:dyDescent="0.25"/>
    <row r="1097" s="365" customFormat="1" x14ac:dyDescent="0.25"/>
    <row r="1098" s="365" customFormat="1" x14ac:dyDescent="0.25"/>
    <row r="1099" s="365" customFormat="1" x14ac:dyDescent="0.25"/>
    <row r="1100" s="365" customFormat="1" x14ac:dyDescent="0.25"/>
    <row r="1101" s="365" customFormat="1" x14ac:dyDescent="0.25"/>
    <row r="1102" s="365" customFormat="1" x14ac:dyDescent="0.25"/>
    <row r="1103" s="365" customFormat="1" x14ac:dyDescent="0.25"/>
    <row r="1104" s="365" customFormat="1" x14ac:dyDescent="0.25"/>
    <row r="1105" s="365" customFormat="1" x14ac:dyDescent="0.25"/>
    <row r="1106" s="365" customFormat="1" x14ac:dyDescent="0.25"/>
    <row r="1107" s="365" customFormat="1" x14ac:dyDescent="0.25"/>
    <row r="1108" s="365" customFormat="1" x14ac:dyDescent="0.25"/>
    <row r="1109" s="365" customFormat="1" x14ac:dyDescent="0.25"/>
    <row r="1110" s="365" customFormat="1" x14ac:dyDescent="0.25"/>
    <row r="1111" s="365" customFormat="1" x14ac:dyDescent="0.25"/>
    <row r="1112" s="365" customFormat="1" x14ac:dyDescent="0.25"/>
    <row r="1113" s="365" customFormat="1" x14ac:dyDescent="0.25"/>
    <row r="1114" s="365" customFormat="1" x14ac:dyDescent="0.25"/>
    <row r="1115" s="365" customFormat="1" x14ac:dyDescent="0.25"/>
    <row r="1116" s="365" customFormat="1" x14ac:dyDescent="0.25"/>
    <row r="1117" s="365" customFormat="1" x14ac:dyDescent="0.25"/>
    <row r="1118" s="365" customFormat="1" x14ac:dyDescent="0.25"/>
    <row r="1119" s="365" customFormat="1" x14ac:dyDescent="0.25"/>
    <row r="1120" s="365" customFormat="1" x14ac:dyDescent="0.25"/>
    <row r="1121" s="365" customFormat="1" x14ac:dyDescent="0.25"/>
    <row r="1122" s="365" customFormat="1" x14ac:dyDescent="0.25"/>
    <row r="1123" s="365" customFormat="1" x14ac:dyDescent="0.25"/>
    <row r="1124" s="365" customFormat="1" x14ac:dyDescent="0.25"/>
    <row r="1125" s="365" customFormat="1" x14ac:dyDescent="0.25"/>
    <row r="1126" s="365" customFormat="1" x14ac:dyDescent="0.25"/>
    <row r="1127" s="365" customFormat="1" x14ac:dyDescent="0.25"/>
    <row r="1128" s="365" customFormat="1" x14ac:dyDescent="0.25"/>
    <row r="1129" s="365" customFormat="1" x14ac:dyDescent="0.25"/>
    <row r="1130" s="365" customFormat="1" x14ac:dyDescent="0.25"/>
    <row r="1131" s="365" customFormat="1" x14ac:dyDescent="0.25"/>
    <row r="1132" s="365" customFormat="1" x14ac:dyDescent="0.25"/>
    <row r="1133" s="365" customFormat="1" x14ac:dyDescent="0.25"/>
    <row r="1134" s="365" customFormat="1" x14ac:dyDescent="0.25"/>
    <row r="1135" s="365" customFormat="1" x14ac:dyDescent="0.25"/>
    <row r="1136" s="365" customFormat="1" x14ac:dyDescent="0.25"/>
    <row r="1137" s="365" customFormat="1" x14ac:dyDescent="0.25"/>
    <row r="1138" s="365" customFormat="1" x14ac:dyDescent="0.25"/>
    <row r="1139" s="365" customFormat="1" x14ac:dyDescent="0.25"/>
    <row r="1140" s="365" customFormat="1" x14ac:dyDescent="0.25"/>
    <row r="1141" s="365" customFormat="1" x14ac:dyDescent="0.25"/>
    <row r="1142" s="365" customFormat="1" x14ac:dyDescent="0.25"/>
    <row r="1143" s="365" customFormat="1" x14ac:dyDescent="0.25"/>
    <row r="1144" s="365" customFormat="1" x14ac:dyDescent="0.25"/>
    <row r="1145" s="365" customFormat="1" x14ac:dyDescent="0.25"/>
    <row r="1146" s="365" customFormat="1" x14ac:dyDescent="0.25"/>
    <row r="1147" s="365" customFormat="1" x14ac:dyDescent="0.25"/>
    <row r="1148" s="365" customFormat="1" x14ac:dyDescent="0.25"/>
    <row r="1149" s="365" customFormat="1" x14ac:dyDescent="0.25"/>
    <row r="1150" s="365" customFormat="1" x14ac:dyDescent="0.25"/>
    <row r="1151" s="365" customFormat="1" x14ac:dyDescent="0.25"/>
    <row r="1152" s="365" customFormat="1" x14ac:dyDescent="0.25"/>
    <row r="1153" s="365" customFormat="1" x14ac:dyDescent="0.25"/>
    <row r="1154" s="365" customFormat="1" x14ac:dyDescent="0.25"/>
    <row r="1155" s="365" customFormat="1" x14ac:dyDescent="0.25"/>
    <row r="1156" s="365" customFormat="1" x14ac:dyDescent="0.25"/>
    <row r="1157" s="365" customFormat="1" x14ac:dyDescent="0.25"/>
    <row r="1158" s="365" customFormat="1" x14ac:dyDescent="0.25"/>
    <row r="1159" s="365" customFormat="1" x14ac:dyDescent="0.25"/>
    <row r="1160" s="365" customFormat="1" x14ac:dyDescent="0.25"/>
    <row r="1161" s="365" customFormat="1" x14ac:dyDescent="0.25"/>
    <row r="1162" s="365" customFormat="1" x14ac:dyDescent="0.25"/>
    <row r="1163" s="365" customFormat="1" x14ac:dyDescent="0.25"/>
    <row r="1164" s="365" customFormat="1" x14ac:dyDescent="0.25"/>
    <row r="1165" s="365" customFormat="1" x14ac:dyDescent="0.25"/>
    <row r="1166" s="365" customFormat="1" x14ac:dyDescent="0.25"/>
    <row r="1167" s="365" customFormat="1" x14ac:dyDescent="0.25"/>
    <row r="1168" s="365" customFormat="1" x14ac:dyDescent="0.25"/>
    <row r="1169" s="365" customFormat="1" x14ac:dyDescent="0.25"/>
    <row r="1170" s="365" customFormat="1" x14ac:dyDescent="0.25"/>
    <row r="1171" s="365" customFormat="1" x14ac:dyDescent="0.25"/>
    <row r="1172" s="365" customFormat="1" x14ac:dyDescent="0.25"/>
    <row r="1173" s="365" customFormat="1" x14ac:dyDescent="0.25"/>
    <row r="1174" s="365" customFormat="1" x14ac:dyDescent="0.25"/>
    <row r="1175" s="365" customFormat="1" x14ac:dyDescent="0.25"/>
    <row r="1176" s="365" customFormat="1" x14ac:dyDescent="0.25"/>
    <row r="1177" s="365" customFormat="1" x14ac:dyDescent="0.25"/>
    <row r="1178" s="365" customFormat="1" x14ac:dyDescent="0.25"/>
    <row r="1179" s="365" customFormat="1" x14ac:dyDescent="0.25"/>
  </sheetData>
  <mergeCells count="435">
    <mergeCell ref="A642:A644"/>
    <mergeCell ref="B642:B644"/>
    <mergeCell ref="C642:C644"/>
    <mergeCell ref="D642:D644"/>
    <mergeCell ref="E642:E644"/>
    <mergeCell ref="F642:F644"/>
    <mergeCell ref="A654:F654"/>
    <mergeCell ref="A655:B655"/>
    <mergeCell ref="B650:B651"/>
    <mergeCell ref="A650:A651"/>
    <mergeCell ref="C650:C651"/>
    <mergeCell ref="D650:D651"/>
    <mergeCell ref="E650:E651"/>
    <mergeCell ref="F650:F651"/>
    <mergeCell ref="F712:F713"/>
    <mergeCell ref="C655:E655"/>
    <mergeCell ref="A722:A723"/>
    <mergeCell ref="B722:B723"/>
    <mergeCell ref="C722:C723"/>
    <mergeCell ref="A666:A668"/>
    <mergeCell ref="B666:B668"/>
    <mergeCell ref="C666:C668"/>
    <mergeCell ref="D666:D668"/>
    <mergeCell ref="E666:E668"/>
    <mergeCell ref="F666:F668"/>
    <mergeCell ref="B669:F669"/>
    <mergeCell ref="A698:F698"/>
    <mergeCell ref="A699:B699"/>
    <mergeCell ref="C699:E699"/>
    <mergeCell ref="F707:F709"/>
    <mergeCell ref="B711:F711"/>
    <mergeCell ref="F719:F720"/>
    <mergeCell ref="B721:F721"/>
    <mergeCell ref="B714:F714"/>
    <mergeCell ref="E715:E716"/>
    <mergeCell ref="F715:F716"/>
    <mergeCell ref="B718:F718"/>
    <mergeCell ref="A719:A720"/>
    <mergeCell ref="B52:F52"/>
    <mergeCell ref="A707:A709"/>
    <mergeCell ref="B707:B709"/>
    <mergeCell ref="C707:C709"/>
    <mergeCell ref="D707:D709"/>
    <mergeCell ref="E707:E709"/>
    <mergeCell ref="B724:F724"/>
    <mergeCell ref="A725:A726"/>
    <mergeCell ref="B725:B726"/>
    <mergeCell ref="C725:C726"/>
    <mergeCell ref="D725:D726"/>
    <mergeCell ref="E725:E726"/>
    <mergeCell ref="F725:F726"/>
    <mergeCell ref="D722:D723"/>
    <mergeCell ref="E722:E723"/>
    <mergeCell ref="F722:F723"/>
    <mergeCell ref="B351:C351"/>
    <mergeCell ref="D351:E351"/>
    <mergeCell ref="B352:C352"/>
    <mergeCell ref="D352:E352"/>
    <mergeCell ref="D357:E357"/>
    <mergeCell ref="D358:E358"/>
    <mergeCell ref="A712:A713"/>
    <mergeCell ref="B712:B713"/>
    <mergeCell ref="B267:F267"/>
    <mergeCell ref="B397:F397"/>
    <mergeCell ref="B401:F401"/>
    <mergeCell ref="B609:F609"/>
    <mergeCell ref="E610:E611"/>
    <mergeCell ref="D610:D611"/>
    <mergeCell ref="C610:C611"/>
    <mergeCell ref="B353:C353"/>
    <mergeCell ref="B354:C354"/>
    <mergeCell ref="B355:C355"/>
    <mergeCell ref="B356:C356"/>
    <mergeCell ref="B357:C357"/>
    <mergeCell ref="B358:C358"/>
    <mergeCell ref="B359:C359"/>
    <mergeCell ref="D353:E353"/>
    <mergeCell ref="D356:E356"/>
    <mergeCell ref="B350:C350"/>
    <mergeCell ref="D350:E350"/>
    <mergeCell ref="B347:C347"/>
    <mergeCell ref="D347:E347"/>
    <mergeCell ref="B348:C348"/>
    <mergeCell ref="D348:E348"/>
    <mergeCell ref="B579:F579"/>
    <mergeCell ref="B582:F582"/>
    <mergeCell ref="B349:C349"/>
    <mergeCell ref="D349:E349"/>
    <mergeCell ref="A53:F53"/>
    <mergeCell ref="A321:F321"/>
    <mergeCell ref="A322:B322"/>
    <mergeCell ref="C322:E322"/>
    <mergeCell ref="A298:B298"/>
    <mergeCell ref="C298:E298"/>
    <mergeCell ref="C286:E286"/>
    <mergeCell ref="A286:B286"/>
    <mergeCell ref="A285:F285"/>
    <mergeCell ref="A59:F60"/>
    <mergeCell ref="B207:F207"/>
    <mergeCell ref="B203:F203"/>
    <mergeCell ref="A85:F85"/>
    <mergeCell ref="A86:B86"/>
    <mergeCell ref="A158:A160"/>
    <mergeCell ref="B158:B160"/>
    <mergeCell ref="C158:C160"/>
    <mergeCell ref="B195:F195"/>
    <mergeCell ref="A109:A111"/>
    <mergeCell ref="B109:B111"/>
    <mergeCell ref="C109:C111"/>
    <mergeCell ref="D109:D111"/>
    <mergeCell ref="A99:A101"/>
    <mergeCell ref="B99:B101"/>
    <mergeCell ref="C99:C101"/>
    <mergeCell ref="D99:D101"/>
    <mergeCell ref="E99:E101"/>
    <mergeCell ref="F99:F101"/>
    <mergeCell ref="A62:A64"/>
    <mergeCell ref="B62:B64"/>
    <mergeCell ref="C62:C64"/>
    <mergeCell ref="D62:D64"/>
    <mergeCell ref="E62:E64"/>
    <mergeCell ref="F62:F64"/>
    <mergeCell ref="C86:E86"/>
    <mergeCell ref="A95:B95"/>
    <mergeCell ref="C95:E95"/>
    <mergeCell ref="A87:A89"/>
    <mergeCell ref="B87:B89"/>
    <mergeCell ref="C87:C89"/>
    <mergeCell ref="D87:D89"/>
    <mergeCell ref="E87:E89"/>
    <mergeCell ref="F87:F89"/>
    <mergeCell ref="A106:B106"/>
    <mergeCell ref="C106:E106"/>
    <mergeCell ref="A138:A140"/>
    <mergeCell ref="B138:B140"/>
    <mergeCell ref="C138:C140"/>
    <mergeCell ref="D138:D140"/>
    <mergeCell ref="E138:E140"/>
    <mergeCell ref="F138:F140"/>
    <mergeCell ref="A120:F120"/>
    <mergeCell ref="A121:B121"/>
    <mergeCell ref="C121:E121"/>
    <mergeCell ref="E109:E111"/>
    <mergeCell ref="F109:F111"/>
    <mergeCell ref="A149:F149"/>
    <mergeCell ref="A150:B150"/>
    <mergeCell ref="C150:E150"/>
    <mergeCell ref="A342:F344"/>
    <mergeCell ref="A345:F345"/>
    <mergeCell ref="B346:C346"/>
    <mergeCell ref="D346:F346"/>
    <mergeCell ref="D158:D160"/>
    <mergeCell ref="E158:E160"/>
    <mergeCell ref="F158:F160"/>
    <mergeCell ref="A164:F164"/>
    <mergeCell ref="A165:B165"/>
    <mergeCell ref="C165:E165"/>
    <mergeCell ref="A173:A175"/>
    <mergeCell ref="B173:B175"/>
    <mergeCell ref="C173:C175"/>
    <mergeCell ref="D173:D175"/>
    <mergeCell ref="E173:E175"/>
    <mergeCell ref="F173:F175"/>
    <mergeCell ref="A180:F180"/>
    <mergeCell ref="A181:B181"/>
    <mergeCell ref="C181:E181"/>
    <mergeCell ref="A192:A194"/>
    <mergeCell ref="B192:B194"/>
    <mergeCell ref="C192:C194"/>
    <mergeCell ref="D192:D194"/>
    <mergeCell ref="E192:E194"/>
    <mergeCell ref="F192:F194"/>
    <mergeCell ref="A217:F217"/>
    <mergeCell ref="A218:B218"/>
    <mergeCell ref="C218:E218"/>
    <mergeCell ref="A223:A225"/>
    <mergeCell ref="B223:B225"/>
    <mergeCell ref="C223:C225"/>
    <mergeCell ref="D223:D225"/>
    <mergeCell ref="E223:E225"/>
    <mergeCell ref="F223:F225"/>
    <mergeCell ref="A233:F233"/>
    <mergeCell ref="A234:B234"/>
    <mergeCell ref="C234:E234"/>
    <mergeCell ref="A239:A241"/>
    <mergeCell ref="B239:B241"/>
    <mergeCell ref="C239:C241"/>
    <mergeCell ref="D239:D241"/>
    <mergeCell ref="E239:E241"/>
    <mergeCell ref="F239:F241"/>
    <mergeCell ref="B242:F242"/>
    <mergeCell ref="A277:B277"/>
    <mergeCell ref="C277:E277"/>
    <mergeCell ref="A276:F276"/>
    <mergeCell ref="A314:A316"/>
    <mergeCell ref="B314:B316"/>
    <mergeCell ref="C314:C316"/>
    <mergeCell ref="D314:D316"/>
    <mergeCell ref="E314:E316"/>
    <mergeCell ref="F314:F316"/>
    <mergeCell ref="A309:B309"/>
    <mergeCell ref="C309:E309"/>
    <mergeCell ref="F282:F283"/>
    <mergeCell ref="E282:E283"/>
    <mergeCell ref="D282:D283"/>
    <mergeCell ref="C282:C283"/>
    <mergeCell ref="B282:B283"/>
    <mergeCell ref="A282:A283"/>
    <mergeCell ref="A302:A304"/>
    <mergeCell ref="B302:B304"/>
    <mergeCell ref="C302:C304"/>
    <mergeCell ref="D302:D304"/>
    <mergeCell ref="E302:E304"/>
    <mergeCell ref="F302:F304"/>
    <mergeCell ref="A424:F424"/>
    <mergeCell ref="A425:B425"/>
    <mergeCell ref="C425:E425"/>
    <mergeCell ref="D354:E354"/>
    <mergeCell ref="D355:E355"/>
    <mergeCell ref="B360:C360"/>
    <mergeCell ref="D360:E360"/>
    <mergeCell ref="A389:F390"/>
    <mergeCell ref="D359:E359"/>
    <mergeCell ref="A394:A396"/>
    <mergeCell ref="B394:B396"/>
    <mergeCell ref="C394:C396"/>
    <mergeCell ref="D394:D396"/>
    <mergeCell ref="E394:E396"/>
    <mergeCell ref="F394:F396"/>
    <mergeCell ref="B361:C361"/>
    <mergeCell ref="D361:E361"/>
    <mergeCell ref="B362:C362"/>
    <mergeCell ref="D362:E362"/>
    <mergeCell ref="A405:F405"/>
    <mergeCell ref="A406:B406"/>
    <mergeCell ref="C406:E406"/>
    <mergeCell ref="F411:F413"/>
    <mergeCell ref="B363:C363"/>
    <mergeCell ref="D363:E363"/>
    <mergeCell ref="A411:A413"/>
    <mergeCell ref="B411:B413"/>
    <mergeCell ref="C411:C413"/>
    <mergeCell ref="D411:D413"/>
    <mergeCell ref="E411:E413"/>
    <mergeCell ref="A450:A454"/>
    <mergeCell ref="B450:B454"/>
    <mergeCell ref="A415:F415"/>
    <mergeCell ref="A416:B416"/>
    <mergeCell ref="C416:E416"/>
    <mergeCell ref="A419:F419"/>
    <mergeCell ref="A420:A422"/>
    <mergeCell ref="B420:B422"/>
    <mergeCell ref="C420:C422"/>
    <mergeCell ref="D420:D422"/>
    <mergeCell ref="E420:E422"/>
    <mergeCell ref="F420:F422"/>
    <mergeCell ref="A430:A432"/>
    <mergeCell ref="B430:B432"/>
    <mergeCell ref="C430:C432"/>
    <mergeCell ref="D430:D432"/>
    <mergeCell ref="E430:E432"/>
    <mergeCell ref="F430:F432"/>
    <mergeCell ref="C450:C454"/>
    <mergeCell ref="D450:D454"/>
    <mergeCell ref="E450:E454"/>
    <mergeCell ref="F450:F454"/>
    <mergeCell ref="A439:B439"/>
    <mergeCell ref="C439:E439"/>
    <mergeCell ref="B484:C484"/>
    <mergeCell ref="D484:E484"/>
    <mergeCell ref="B486:C486"/>
    <mergeCell ref="D486:E486"/>
    <mergeCell ref="B487:C487"/>
    <mergeCell ref="D487:E487"/>
    <mergeCell ref="A497:F498"/>
    <mergeCell ref="A456:F456"/>
    <mergeCell ref="A457:B457"/>
    <mergeCell ref="C457:E457"/>
    <mergeCell ref="B485:C485"/>
    <mergeCell ref="D485:E485"/>
    <mergeCell ref="B478:C478"/>
    <mergeCell ref="D478:F478"/>
    <mergeCell ref="B481:C481"/>
    <mergeCell ref="D481:E481"/>
    <mergeCell ref="A474:F476"/>
    <mergeCell ref="A477:F477"/>
    <mergeCell ref="B482:C482"/>
    <mergeCell ref="D482:E482"/>
    <mergeCell ref="B480:C480"/>
    <mergeCell ref="D480:E480"/>
    <mergeCell ref="B483:C483"/>
    <mergeCell ref="D483:E483"/>
    <mergeCell ref="A500:A502"/>
    <mergeCell ref="B500:B502"/>
    <mergeCell ref="C500:C502"/>
    <mergeCell ref="D500:D502"/>
    <mergeCell ref="E500:E502"/>
    <mergeCell ref="A551:F551"/>
    <mergeCell ref="A552:B552"/>
    <mergeCell ref="C552:E552"/>
    <mergeCell ref="B573:B575"/>
    <mergeCell ref="C573:C575"/>
    <mergeCell ref="D573:D575"/>
    <mergeCell ref="A527:F527"/>
    <mergeCell ref="A528:B528"/>
    <mergeCell ref="F500:F502"/>
    <mergeCell ref="A516:F516"/>
    <mergeCell ref="A517:B517"/>
    <mergeCell ref="C517:E517"/>
    <mergeCell ref="A522:A524"/>
    <mergeCell ref="B522:B524"/>
    <mergeCell ref="C522:C524"/>
    <mergeCell ref="D522:D524"/>
    <mergeCell ref="E522:E524"/>
    <mergeCell ref="C528:E528"/>
    <mergeCell ref="A543:F543"/>
    <mergeCell ref="F523:F524"/>
    <mergeCell ref="E606:E608"/>
    <mergeCell ref="A646:A647"/>
    <mergeCell ref="B646:B647"/>
    <mergeCell ref="C646:C647"/>
    <mergeCell ref="D646:D647"/>
    <mergeCell ref="E646:E647"/>
    <mergeCell ref="F606:F608"/>
    <mergeCell ref="E573:E575"/>
    <mergeCell ref="F573:F575"/>
    <mergeCell ref="A588:F588"/>
    <mergeCell ref="A589:B589"/>
    <mergeCell ref="C589:E589"/>
    <mergeCell ref="A606:A608"/>
    <mergeCell ref="B606:B608"/>
    <mergeCell ref="C606:C608"/>
    <mergeCell ref="D606:D608"/>
    <mergeCell ref="B610:B611"/>
    <mergeCell ref="F610:F611"/>
    <mergeCell ref="A610:A611"/>
    <mergeCell ref="F646:F647"/>
    <mergeCell ref="A620:F620"/>
    <mergeCell ref="A623:B623"/>
    <mergeCell ref="C623:E623"/>
    <mergeCell ref="B751:C751"/>
    <mergeCell ref="D751:F751"/>
    <mergeCell ref="B752:C752"/>
    <mergeCell ref="D752:E752"/>
    <mergeCell ref="A544:A546"/>
    <mergeCell ref="B544:B546"/>
    <mergeCell ref="C544:C546"/>
    <mergeCell ref="D544:D546"/>
    <mergeCell ref="E544:E546"/>
    <mergeCell ref="F544:F546"/>
    <mergeCell ref="B727:F727"/>
    <mergeCell ref="A730:A731"/>
    <mergeCell ref="A733:A734"/>
    <mergeCell ref="B733:B734"/>
    <mergeCell ref="C733:C734"/>
    <mergeCell ref="D733:D734"/>
    <mergeCell ref="E733:E734"/>
    <mergeCell ref="F733:F734"/>
    <mergeCell ref="D728:D729"/>
    <mergeCell ref="E728:E729"/>
    <mergeCell ref="F728:F729"/>
    <mergeCell ref="C712:C713"/>
    <mergeCell ref="D712:D713"/>
    <mergeCell ref="E712:E713"/>
    <mergeCell ref="A750:F750"/>
    <mergeCell ref="A715:A716"/>
    <mergeCell ref="B715:B716"/>
    <mergeCell ref="C715:C716"/>
    <mergeCell ref="D715:D716"/>
    <mergeCell ref="B732:F732"/>
    <mergeCell ref="A728:A729"/>
    <mergeCell ref="B728:B729"/>
    <mergeCell ref="C728:C729"/>
    <mergeCell ref="B730:B731"/>
    <mergeCell ref="B735:B736"/>
    <mergeCell ref="C735:C736"/>
    <mergeCell ref="D735:D736"/>
    <mergeCell ref="E735:E736"/>
    <mergeCell ref="A740:B740"/>
    <mergeCell ref="C740:E740"/>
    <mergeCell ref="C730:C731"/>
    <mergeCell ref="D730:D731"/>
    <mergeCell ref="E730:E731"/>
    <mergeCell ref="F730:F731"/>
    <mergeCell ref="A737:A738"/>
    <mergeCell ref="B737:B738"/>
    <mergeCell ref="C737:C738"/>
    <mergeCell ref="D737:D738"/>
    <mergeCell ref="B719:B720"/>
    <mergeCell ref="C719:C720"/>
    <mergeCell ref="D719:D720"/>
    <mergeCell ref="E719:E720"/>
    <mergeCell ref="A747:F749"/>
    <mergeCell ref="E737:E738"/>
    <mergeCell ref="F737:F738"/>
    <mergeCell ref="F735:F736"/>
    <mergeCell ref="A735:A736"/>
    <mergeCell ref="B753:C753"/>
    <mergeCell ref="D753:E753"/>
    <mergeCell ref="B754:C754"/>
    <mergeCell ref="D754:E754"/>
    <mergeCell ref="B755:C755"/>
    <mergeCell ref="D755:E755"/>
    <mergeCell ref="B757:C757"/>
    <mergeCell ref="D757:E757"/>
    <mergeCell ref="B759:C759"/>
    <mergeCell ref="D759:E759"/>
    <mergeCell ref="B756:C756"/>
    <mergeCell ref="D756:E756"/>
    <mergeCell ref="A767:F769"/>
    <mergeCell ref="A770:F770"/>
    <mergeCell ref="B760:C760"/>
    <mergeCell ref="D760:E760"/>
    <mergeCell ref="B761:C761"/>
    <mergeCell ref="D761:E761"/>
    <mergeCell ref="B762:C762"/>
    <mergeCell ref="D762:E762"/>
    <mergeCell ref="B758:C758"/>
    <mergeCell ref="D758:E758"/>
    <mergeCell ref="B774:C774"/>
    <mergeCell ref="D774:E774"/>
    <mergeCell ref="B771:C771"/>
    <mergeCell ref="D771:F771"/>
    <mergeCell ref="B772:C772"/>
    <mergeCell ref="D772:E772"/>
    <mergeCell ref="B778:C778"/>
    <mergeCell ref="D778:E778"/>
    <mergeCell ref="B775:C775"/>
    <mergeCell ref="D775:E775"/>
    <mergeCell ref="B776:C776"/>
    <mergeCell ref="D776:E776"/>
    <mergeCell ref="B777:C777"/>
    <mergeCell ref="D777:E777"/>
    <mergeCell ref="B773:C773"/>
    <mergeCell ref="D773:E773"/>
  </mergeCells>
  <pageMargins left="0.7" right="0.25" top="0.75" bottom="0.75" header="0.3" footer="0.3"/>
  <pageSetup paperSize="9" orientation="portrait" verticalDpi="4294967294" r:id="rId1"/>
  <headerFoot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H131"/>
  <sheetViews>
    <sheetView zoomScale="115" zoomScaleNormal="115" workbookViewId="0">
      <selection activeCell="E1" sqref="E1"/>
    </sheetView>
  </sheetViews>
  <sheetFormatPr defaultColWidth="9.140625" defaultRowHeight="11.25" x14ac:dyDescent="0.2"/>
  <cols>
    <col min="1" max="1" width="3.28515625" style="69" customWidth="1"/>
    <col min="2" max="2" width="58" style="70" customWidth="1"/>
    <col min="3" max="3" width="4.85546875" style="69" customWidth="1"/>
    <col min="4" max="4" width="6.7109375" style="69" customWidth="1"/>
    <col min="5" max="5" width="11.28515625" style="71" customWidth="1"/>
    <col min="6" max="6" width="14.85546875" style="72" customWidth="1"/>
    <col min="7" max="7" width="10.42578125" style="1" customWidth="1"/>
    <col min="8" max="8" width="12.7109375" style="1" bestFit="1" customWidth="1"/>
    <col min="9" max="9" width="13" style="1" customWidth="1"/>
    <col min="10" max="256" width="9.140625" style="1"/>
    <col min="257" max="257" width="3.28515625" style="1" customWidth="1"/>
    <col min="258" max="258" width="58" style="1" customWidth="1"/>
    <col min="259" max="259" width="4.85546875" style="1" customWidth="1"/>
    <col min="260" max="260" width="6.7109375" style="1" customWidth="1"/>
    <col min="261" max="261" width="11.28515625" style="1" customWidth="1"/>
    <col min="262" max="262" width="14.85546875" style="1" customWidth="1"/>
    <col min="263" max="263" width="10.42578125" style="1" customWidth="1"/>
    <col min="264" max="264" width="12.7109375" style="1" bestFit="1" customWidth="1"/>
    <col min="265" max="265" width="13" style="1" customWidth="1"/>
    <col min="266" max="512" width="9.140625" style="1"/>
    <col min="513" max="513" width="3.28515625" style="1" customWidth="1"/>
    <col min="514" max="514" width="58" style="1" customWidth="1"/>
    <col min="515" max="515" width="4.85546875" style="1" customWidth="1"/>
    <col min="516" max="516" width="6.7109375" style="1" customWidth="1"/>
    <col min="517" max="517" width="11.28515625" style="1" customWidth="1"/>
    <col min="518" max="518" width="14.85546875" style="1" customWidth="1"/>
    <col min="519" max="519" width="10.42578125" style="1" customWidth="1"/>
    <col min="520" max="520" width="12.7109375" style="1" bestFit="1" customWidth="1"/>
    <col min="521" max="521" width="13" style="1" customWidth="1"/>
    <col min="522" max="768" width="9.140625" style="1"/>
    <col min="769" max="769" width="3.28515625" style="1" customWidth="1"/>
    <col min="770" max="770" width="58" style="1" customWidth="1"/>
    <col min="771" max="771" width="4.85546875" style="1" customWidth="1"/>
    <col min="772" max="772" width="6.7109375" style="1" customWidth="1"/>
    <col min="773" max="773" width="11.28515625" style="1" customWidth="1"/>
    <col min="774" max="774" width="14.85546875" style="1" customWidth="1"/>
    <col min="775" max="775" width="10.42578125" style="1" customWidth="1"/>
    <col min="776" max="776" width="12.7109375" style="1" bestFit="1" customWidth="1"/>
    <col min="777" max="777" width="13" style="1" customWidth="1"/>
    <col min="778" max="1024" width="9.140625" style="1"/>
    <col min="1025" max="1025" width="3.28515625" style="1" customWidth="1"/>
    <col min="1026" max="1026" width="58" style="1" customWidth="1"/>
    <col min="1027" max="1027" width="4.85546875" style="1" customWidth="1"/>
    <col min="1028" max="1028" width="6.7109375" style="1" customWidth="1"/>
    <col min="1029" max="1029" width="11.28515625" style="1" customWidth="1"/>
    <col min="1030" max="1030" width="14.85546875" style="1" customWidth="1"/>
    <col min="1031" max="1031" width="10.42578125" style="1" customWidth="1"/>
    <col min="1032" max="1032" width="12.7109375" style="1" bestFit="1" customWidth="1"/>
    <col min="1033" max="1033" width="13" style="1" customWidth="1"/>
    <col min="1034" max="1280" width="9.140625" style="1"/>
    <col min="1281" max="1281" width="3.28515625" style="1" customWidth="1"/>
    <col min="1282" max="1282" width="58" style="1" customWidth="1"/>
    <col min="1283" max="1283" width="4.85546875" style="1" customWidth="1"/>
    <col min="1284" max="1284" width="6.7109375" style="1" customWidth="1"/>
    <col min="1285" max="1285" width="11.28515625" style="1" customWidth="1"/>
    <col min="1286" max="1286" width="14.85546875" style="1" customWidth="1"/>
    <col min="1287" max="1287" width="10.42578125" style="1" customWidth="1"/>
    <col min="1288" max="1288" width="12.7109375" style="1" bestFit="1" customWidth="1"/>
    <col min="1289" max="1289" width="13" style="1" customWidth="1"/>
    <col min="1290" max="1536" width="9.140625" style="1"/>
    <col min="1537" max="1537" width="3.28515625" style="1" customWidth="1"/>
    <col min="1538" max="1538" width="58" style="1" customWidth="1"/>
    <col min="1539" max="1539" width="4.85546875" style="1" customWidth="1"/>
    <col min="1540" max="1540" width="6.7109375" style="1" customWidth="1"/>
    <col min="1541" max="1541" width="11.28515625" style="1" customWidth="1"/>
    <col min="1542" max="1542" width="14.85546875" style="1" customWidth="1"/>
    <col min="1543" max="1543" width="10.42578125" style="1" customWidth="1"/>
    <col min="1544" max="1544" width="12.7109375" style="1" bestFit="1" customWidth="1"/>
    <col min="1545" max="1545" width="13" style="1" customWidth="1"/>
    <col min="1546" max="1792" width="9.140625" style="1"/>
    <col min="1793" max="1793" width="3.28515625" style="1" customWidth="1"/>
    <col min="1794" max="1794" width="58" style="1" customWidth="1"/>
    <col min="1795" max="1795" width="4.85546875" style="1" customWidth="1"/>
    <col min="1796" max="1796" width="6.7109375" style="1" customWidth="1"/>
    <col min="1797" max="1797" width="11.28515625" style="1" customWidth="1"/>
    <col min="1798" max="1798" width="14.85546875" style="1" customWidth="1"/>
    <col min="1799" max="1799" width="10.42578125" style="1" customWidth="1"/>
    <col min="1800" max="1800" width="12.7109375" style="1" bestFit="1" customWidth="1"/>
    <col min="1801" max="1801" width="13" style="1" customWidth="1"/>
    <col min="1802" max="2048" width="9.140625" style="1"/>
    <col min="2049" max="2049" width="3.28515625" style="1" customWidth="1"/>
    <col min="2050" max="2050" width="58" style="1" customWidth="1"/>
    <col min="2051" max="2051" width="4.85546875" style="1" customWidth="1"/>
    <col min="2052" max="2052" width="6.7109375" style="1" customWidth="1"/>
    <col min="2053" max="2053" width="11.28515625" style="1" customWidth="1"/>
    <col min="2054" max="2054" width="14.85546875" style="1" customWidth="1"/>
    <col min="2055" max="2055" width="10.42578125" style="1" customWidth="1"/>
    <col min="2056" max="2056" width="12.7109375" style="1" bestFit="1" customWidth="1"/>
    <col min="2057" max="2057" width="13" style="1" customWidth="1"/>
    <col min="2058" max="2304" width="9.140625" style="1"/>
    <col min="2305" max="2305" width="3.28515625" style="1" customWidth="1"/>
    <col min="2306" max="2306" width="58" style="1" customWidth="1"/>
    <col min="2307" max="2307" width="4.85546875" style="1" customWidth="1"/>
    <col min="2308" max="2308" width="6.7109375" style="1" customWidth="1"/>
    <col min="2309" max="2309" width="11.28515625" style="1" customWidth="1"/>
    <col min="2310" max="2310" width="14.85546875" style="1" customWidth="1"/>
    <col min="2311" max="2311" width="10.42578125" style="1" customWidth="1"/>
    <col min="2312" max="2312" width="12.7109375" style="1" bestFit="1" customWidth="1"/>
    <col min="2313" max="2313" width="13" style="1" customWidth="1"/>
    <col min="2314" max="2560" width="9.140625" style="1"/>
    <col min="2561" max="2561" width="3.28515625" style="1" customWidth="1"/>
    <col min="2562" max="2562" width="58" style="1" customWidth="1"/>
    <col min="2563" max="2563" width="4.85546875" style="1" customWidth="1"/>
    <col min="2564" max="2564" width="6.7109375" style="1" customWidth="1"/>
    <col min="2565" max="2565" width="11.28515625" style="1" customWidth="1"/>
    <col min="2566" max="2566" width="14.85546875" style="1" customWidth="1"/>
    <col min="2567" max="2567" width="10.42578125" style="1" customWidth="1"/>
    <col min="2568" max="2568" width="12.7109375" style="1" bestFit="1" customWidth="1"/>
    <col min="2569" max="2569" width="13" style="1" customWidth="1"/>
    <col min="2570" max="2816" width="9.140625" style="1"/>
    <col min="2817" max="2817" width="3.28515625" style="1" customWidth="1"/>
    <col min="2818" max="2818" width="58" style="1" customWidth="1"/>
    <col min="2819" max="2819" width="4.85546875" style="1" customWidth="1"/>
    <col min="2820" max="2820" width="6.7109375" style="1" customWidth="1"/>
    <col min="2821" max="2821" width="11.28515625" style="1" customWidth="1"/>
    <col min="2822" max="2822" width="14.85546875" style="1" customWidth="1"/>
    <col min="2823" max="2823" width="10.42578125" style="1" customWidth="1"/>
    <col min="2824" max="2824" width="12.7109375" style="1" bestFit="1" customWidth="1"/>
    <col min="2825" max="2825" width="13" style="1" customWidth="1"/>
    <col min="2826" max="3072" width="9.140625" style="1"/>
    <col min="3073" max="3073" width="3.28515625" style="1" customWidth="1"/>
    <col min="3074" max="3074" width="58" style="1" customWidth="1"/>
    <col min="3075" max="3075" width="4.85546875" style="1" customWidth="1"/>
    <col min="3076" max="3076" width="6.7109375" style="1" customWidth="1"/>
    <col min="3077" max="3077" width="11.28515625" style="1" customWidth="1"/>
    <col min="3078" max="3078" width="14.85546875" style="1" customWidth="1"/>
    <col min="3079" max="3079" width="10.42578125" style="1" customWidth="1"/>
    <col min="3080" max="3080" width="12.7109375" style="1" bestFit="1" customWidth="1"/>
    <col min="3081" max="3081" width="13" style="1" customWidth="1"/>
    <col min="3082" max="3328" width="9.140625" style="1"/>
    <col min="3329" max="3329" width="3.28515625" style="1" customWidth="1"/>
    <col min="3330" max="3330" width="58" style="1" customWidth="1"/>
    <col min="3331" max="3331" width="4.85546875" style="1" customWidth="1"/>
    <col min="3332" max="3332" width="6.7109375" style="1" customWidth="1"/>
    <col min="3333" max="3333" width="11.28515625" style="1" customWidth="1"/>
    <col min="3334" max="3334" width="14.85546875" style="1" customWidth="1"/>
    <col min="3335" max="3335" width="10.42578125" style="1" customWidth="1"/>
    <col min="3336" max="3336" width="12.7109375" style="1" bestFit="1" customWidth="1"/>
    <col min="3337" max="3337" width="13" style="1" customWidth="1"/>
    <col min="3338" max="3584" width="9.140625" style="1"/>
    <col min="3585" max="3585" width="3.28515625" style="1" customWidth="1"/>
    <col min="3586" max="3586" width="58" style="1" customWidth="1"/>
    <col min="3587" max="3587" width="4.85546875" style="1" customWidth="1"/>
    <col min="3588" max="3588" width="6.7109375" style="1" customWidth="1"/>
    <col min="3589" max="3589" width="11.28515625" style="1" customWidth="1"/>
    <col min="3590" max="3590" width="14.85546875" style="1" customWidth="1"/>
    <col min="3591" max="3591" width="10.42578125" style="1" customWidth="1"/>
    <col min="3592" max="3592" width="12.7109375" style="1" bestFit="1" customWidth="1"/>
    <col min="3593" max="3593" width="13" style="1" customWidth="1"/>
    <col min="3594" max="3840" width="9.140625" style="1"/>
    <col min="3841" max="3841" width="3.28515625" style="1" customWidth="1"/>
    <col min="3842" max="3842" width="58" style="1" customWidth="1"/>
    <col min="3843" max="3843" width="4.85546875" style="1" customWidth="1"/>
    <col min="3844" max="3844" width="6.7109375" style="1" customWidth="1"/>
    <col min="3845" max="3845" width="11.28515625" style="1" customWidth="1"/>
    <col min="3846" max="3846" width="14.85546875" style="1" customWidth="1"/>
    <col min="3847" max="3847" width="10.42578125" style="1" customWidth="1"/>
    <col min="3848" max="3848" width="12.7109375" style="1" bestFit="1" customWidth="1"/>
    <col min="3849" max="3849" width="13" style="1" customWidth="1"/>
    <col min="3850" max="4096" width="9.140625" style="1"/>
    <col min="4097" max="4097" width="3.28515625" style="1" customWidth="1"/>
    <col min="4098" max="4098" width="58" style="1" customWidth="1"/>
    <col min="4099" max="4099" width="4.85546875" style="1" customWidth="1"/>
    <col min="4100" max="4100" width="6.7109375" style="1" customWidth="1"/>
    <col min="4101" max="4101" width="11.28515625" style="1" customWidth="1"/>
    <col min="4102" max="4102" width="14.85546875" style="1" customWidth="1"/>
    <col min="4103" max="4103" width="10.42578125" style="1" customWidth="1"/>
    <col min="4104" max="4104" width="12.7109375" style="1" bestFit="1" customWidth="1"/>
    <col min="4105" max="4105" width="13" style="1" customWidth="1"/>
    <col min="4106" max="4352" width="9.140625" style="1"/>
    <col min="4353" max="4353" width="3.28515625" style="1" customWidth="1"/>
    <col min="4354" max="4354" width="58" style="1" customWidth="1"/>
    <col min="4355" max="4355" width="4.85546875" style="1" customWidth="1"/>
    <col min="4356" max="4356" width="6.7109375" style="1" customWidth="1"/>
    <col min="4357" max="4357" width="11.28515625" style="1" customWidth="1"/>
    <col min="4358" max="4358" width="14.85546875" style="1" customWidth="1"/>
    <col min="4359" max="4359" width="10.42578125" style="1" customWidth="1"/>
    <col min="4360" max="4360" width="12.7109375" style="1" bestFit="1" customWidth="1"/>
    <col min="4361" max="4361" width="13" style="1" customWidth="1"/>
    <col min="4362" max="4608" width="9.140625" style="1"/>
    <col min="4609" max="4609" width="3.28515625" style="1" customWidth="1"/>
    <col min="4610" max="4610" width="58" style="1" customWidth="1"/>
    <col min="4611" max="4611" width="4.85546875" style="1" customWidth="1"/>
    <col min="4612" max="4612" width="6.7109375" style="1" customWidth="1"/>
    <col min="4613" max="4613" width="11.28515625" style="1" customWidth="1"/>
    <col min="4614" max="4614" width="14.85546875" style="1" customWidth="1"/>
    <col min="4615" max="4615" width="10.42578125" style="1" customWidth="1"/>
    <col min="4616" max="4616" width="12.7109375" style="1" bestFit="1" customWidth="1"/>
    <col min="4617" max="4617" width="13" style="1" customWidth="1"/>
    <col min="4618" max="4864" width="9.140625" style="1"/>
    <col min="4865" max="4865" width="3.28515625" style="1" customWidth="1"/>
    <col min="4866" max="4866" width="58" style="1" customWidth="1"/>
    <col min="4867" max="4867" width="4.85546875" style="1" customWidth="1"/>
    <col min="4868" max="4868" width="6.7109375" style="1" customWidth="1"/>
    <col min="4869" max="4869" width="11.28515625" style="1" customWidth="1"/>
    <col min="4870" max="4870" width="14.85546875" style="1" customWidth="1"/>
    <col min="4871" max="4871" width="10.42578125" style="1" customWidth="1"/>
    <col min="4872" max="4872" width="12.7109375" style="1" bestFit="1" customWidth="1"/>
    <col min="4873" max="4873" width="13" style="1" customWidth="1"/>
    <col min="4874" max="5120" width="9.140625" style="1"/>
    <col min="5121" max="5121" width="3.28515625" style="1" customWidth="1"/>
    <col min="5122" max="5122" width="58" style="1" customWidth="1"/>
    <col min="5123" max="5123" width="4.85546875" style="1" customWidth="1"/>
    <col min="5124" max="5124" width="6.7109375" style="1" customWidth="1"/>
    <col min="5125" max="5125" width="11.28515625" style="1" customWidth="1"/>
    <col min="5126" max="5126" width="14.85546875" style="1" customWidth="1"/>
    <col min="5127" max="5127" width="10.42578125" style="1" customWidth="1"/>
    <col min="5128" max="5128" width="12.7109375" style="1" bestFit="1" customWidth="1"/>
    <col min="5129" max="5129" width="13" style="1" customWidth="1"/>
    <col min="5130" max="5376" width="9.140625" style="1"/>
    <col min="5377" max="5377" width="3.28515625" style="1" customWidth="1"/>
    <col min="5378" max="5378" width="58" style="1" customWidth="1"/>
    <col min="5379" max="5379" width="4.85546875" style="1" customWidth="1"/>
    <col min="5380" max="5380" width="6.7109375" style="1" customWidth="1"/>
    <col min="5381" max="5381" width="11.28515625" style="1" customWidth="1"/>
    <col min="5382" max="5382" width="14.85546875" style="1" customWidth="1"/>
    <col min="5383" max="5383" width="10.42578125" style="1" customWidth="1"/>
    <col min="5384" max="5384" width="12.7109375" style="1" bestFit="1" customWidth="1"/>
    <col min="5385" max="5385" width="13" style="1" customWidth="1"/>
    <col min="5386" max="5632" width="9.140625" style="1"/>
    <col min="5633" max="5633" width="3.28515625" style="1" customWidth="1"/>
    <col min="5634" max="5634" width="58" style="1" customWidth="1"/>
    <col min="5635" max="5635" width="4.85546875" style="1" customWidth="1"/>
    <col min="5636" max="5636" width="6.7109375" style="1" customWidth="1"/>
    <col min="5637" max="5637" width="11.28515625" style="1" customWidth="1"/>
    <col min="5638" max="5638" width="14.85546875" style="1" customWidth="1"/>
    <col min="5639" max="5639" width="10.42578125" style="1" customWidth="1"/>
    <col min="5640" max="5640" width="12.7109375" style="1" bestFit="1" customWidth="1"/>
    <col min="5641" max="5641" width="13" style="1" customWidth="1"/>
    <col min="5642" max="5888" width="9.140625" style="1"/>
    <col min="5889" max="5889" width="3.28515625" style="1" customWidth="1"/>
    <col min="5890" max="5890" width="58" style="1" customWidth="1"/>
    <col min="5891" max="5891" width="4.85546875" style="1" customWidth="1"/>
    <col min="5892" max="5892" width="6.7109375" style="1" customWidth="1"/>
    <col min="5893" max="5893" width="11.28515625" style="1" customWidth="1"/>
    <col min="5894" max="5894" width="14.85546875" style="1" customWidth="1"/>
    <col min="5895" max="5895" width="10.42578125" style="1" customWidth="1"/>
    <col min="5896" max="5896" width="12.7109375" style="1" bestFit="1" customWidth="1"/>
    <col min="5897" max="5897" width="13" style="1" customWidth="1"/>
    <col min="5898" max="6144" width="9.140625" style="1"/>
    <col min="6145" max="6145" width="3.28515625" style="1" customWidth="1"/>
    <col min="6146" max="6146" width="58" style="1" customWidth="1"/>
    <col min="6147" max="6147" width="4.85546875" style="1" customWidth="1"/>
    <col min="6148" max="6148" width="6.7109375" style="1" customWidth="1"/>
    <col min="6149" max="6149" width="11.28515625" style="1" customWidth="1"/>
    <col min="6150" max="6150" width="14.85546875" style="1" customWidth="1"/>
    <col min="6151" max="6151" width="10.42578125" style="1" customWidth="1"/>
    <col min="6152" max="6152" width="12.7109375" style="1" bestFit="1" customWidth="1"/>
    <col min="6153" max="6153" width="13" style="1" customWidth="1"/>
    <col min="6154" max="6400" width="9.140625" style="1"/>
    <col min="6401" max="6401" width="3.28515625" style="1" customWidth="1"/>
    <col min="6402" max="6402" width="58" style="1" customWidth="1"/>
    <col min="6403" max="6403" width="4.85546875" style="1" customWidth="1"/>
    <col min="6404" max="6404" width="6.7109375" style="1" customWidth="1"/>
    <col min="6405" max="6405" width="11.28515625" style="1" customWidth="1"/>
    <col min="6406" max="6406" width="14.85546875" style="1" customWidth="1"/>
    <col min="6407" max="6407" width="10.42578125" style="1" customWidth="1"/>
    <col min="6408" max="6408" width="12.7109375" style="1" bestFit="1" customWidth="1"/>
    <col min="6409" max="6409" width="13" style="1" customWidth="1"/>
    <col min="6410" max="6656" width="9.140625" style="1"/>
    <col min="6657" max="6657" width="3.28515625" style="1" customWidth="1"/>
    <col min="6658" max="6658" width="58" style="1" customWidth="1"/>
    <col min="6659" max="6659" width="4.85546875" style="1" customWidth="1"/>
    <col min="6660" max="6660" width="6.7109375" style="1" customWidth="1"/>
    <col min="6661" max="6661" width="11.28515625" style="1" customWidth="1"/>
    <col min="6662" max="6662" width="14.85546875" style="1" customWidth="1"/>
    <col min="6663" max="6663" width="10.42578125" style="1" customWidth="1"/>
    <col min="6664" max="6664" width="12.7109375" style="1" bestFit="1" customWidth="1"/>
    <col min="6665" max="6665" width="13" style="1" customWidth="1"/>
    <col min="6666" max="6912" width="9.140625" style="1"/>
    <col min="6913" max="6913" width="3.28515625" style="1" customWidth="1"/>
    <col min="6914" max="6914" width="58" style="1" customWidth="1"/>
    <col min="6915" max="6915" width="4.85546875" style="1" customWidth="1"/>
    <col min="6916" max="6916" width="6.7109375" style="1" customWidth="1"/>
    <col min="6917" max="6917" width="11.28515625" style="1" customWidth="1"/>
    <col min="6918" max="6918" width="14.85546875" style="1" customWidth="1"/>
    <col min="6919" max="6919" width="10.42578125" style="1" customWidth="1"/>
    <col min="6920" max="6920" width="12.7109375" style="1" bestFit="1" customWidth="1"/>
    <col min="6921" max="6921" width="13" style="1" customWidth="1"/>
    <col min="6922" max="7168" width="9.140625" style="1"/>
    <col min="7169" max="7169" width="3.28515625" style="1" customWidth="1"/>
    <col min="7170" max="7170" width="58" style="1" customWidth="1"/>
    <col min="7171" max="7171" width="4.85546875" style="1" customWidth="1"/>
    <col min="7172" max="7172" width="6.7109375" style="1" customWidth="1"/>
    <col min="7173" max="7173" width="11.28515625" style="1" customWidth="1"/>
    <col min="7174" max="7174" width="14.85546875" style="1" customWidth="1"/>
    <col min="7175" max="7175" width="10.42578125" style="1" customWidth="1"/>
    <col min="7176" max="7176" width="12.7109375" style="1" bestFit="1" customWidth="1"/>
    <col min="7177" max="7177" width="13" style="1" customWidth="1"/>
    <col min="7178" max="7424" width="9.140625" style="1"/>
    <col min="7425" max="7425" width="3.28515625" style="1" customWidth="1"/>
    <col min="7426" max="7426" width="58" style="1" customWidth="1"/>
    <col min="7427" max="7427" width="4.85546875" style="1" customWidth="1"/>
    <col min="7428" max="7428" width="6.7109375" style="1" customWidth="1"/>
    <col min="7429" max="7429" width="11.28515625" style="1" customWidth="1"/>
    <col min="7430" max="7430" width="14.85546875" style="1" customWidth="1"/>
    <col min="7431" max="7431" width="10.42578125" style="1" customWidth="1"/>
    <col min="7432" max="7432" width="12.7109375" style="1" bestFit="1" customWidth="1"/>
    <col min="7433" max="7433" width="13" style="1" customWidth="1"/>
    <col min="7434" max="7680" width="9.140625" style="1"/>
    <col min="7681" max="7681" width="3.28515625" style="1" customWidth="1"/>
    <col min="7682" max="7682" width="58" style="1" customWidth="1"/>
    <col min="7683" max="7683" width="4.85546875" style="1" customWidth="1"/>
    <col min="7684" max="7684" width="6.7109375" style="1" customWidth="1"/>
    <col min="7685" max="7685" width="11.28515625" style="1" customWidth="1"/>
    <col min="7686" max="7686" width="14.85546875" style="1" customWidth="1"/>
    <col min="7687" max="7687" width="10.42578125" style="1" customWidth="1"/>
    <col min="7688" max="7688" width="12.7109375" style="1" bestFit="1" customWidth="1"/>
    <col min="7689" max="7689" width="13" style="1" customWidth="1"/>
    <col min="7690" max="7936" width="9.140625" style="1"/>
    <col min="7937" max="7937" width="3.28515625" style="1" customWidth="1"/>
    <col min="7938" max="7938" width="58" style="1" customWidth="1"/>
    <col min="7939" max="7939" width="4.85546875" style="1" customWidth="1"/>
    <col min="7940" max="7940" width="6.7109375" style="1" customWidth="1"/>
    <col min="7941" max="7941" width="11.28515625" style="1" customWidth="1"/>
    <col min="7942" max="7942" width="14.85546875" style="1" customWidth="1"/>
    <col min="7943" max="7943" width="10.42578125" style="1" customWidth="1"/>
    <col min="7944" max="7944" width="12.7109375" style="1" bestFit="1" customWidth="1"/>
    <col min="7945" max="7945" width="13" style="1" customWidth="1"/>
    <col min="7946" max="8192" width="9.140625" style="1"/>
    <col min="8193" max="8193" width="3.28515625" style="1" customWidth="1"/>
    <col min="8194" max="8194" width="58" style="1" customWidth="1"/>
    <col min="8195" max="8195" width="4.85546875" style="1" customWidth="1"/>
    <col min="8196" max="8196" width="6.7109375" style="1" customWidth="1"/>
    <col min="8197" max="8197" width="11.28515625" style="1" customWidth="1"/>
    <col min="8198" max="8198" width="14.85546875" style="1" customWidth="1"/>
    <col min="8199" max="8199" width="10.42578125" style="1" customWidth="1"/>
    <col min="8200" max="8200" width="12.7109375" style="1" bestFit="1" customWidth="1"/>
    <col min="8201" max="8201" width="13" style="1" customWidth="1"/>
    <col min="8202" max="8448" width="9.140625" style="1"/>
    <col min="8449" max="8449" width="3.28515625" style="1" customWidth="1"/>
    <col min="8450" max="8450" width="58" style="1" customWidth="1"/>
    <col min="8451" max="8451" width="4.85546875" style="1" customWidth="1"/>
    <col min="8452" max="8452" width="6.7109375" style="1" customWidth="1"/>
    <col min="8453" max="8453" width="11.28515625" style="1" customWidth="1"/>
    <col min="8454" max="8454" width="14.85546875" style="1" customWidth="1"/>
    <col min="8455" max="8455" width="10.42578125" style="1" customWidth="1"/>
    <col min="8456" max="8456" width="12.7109375" style="1" bestFit="1" customWidth="1"/>
    <col min="8457" max="8457" width="13" style="1" customWidth="1"/>
    <col min="8458" max="8704" width="9.140625" style="1"/>
    <col min="8705" max="8705" width="3.28515625" style="1" customWidth="1"/>
    <col min="8706" max="8706" width="58" style="1" customWidth="1"/>
    <col min="8707" max="8707" width="4.85546875" style="1" customWidth="1"/>
    <col min="8708" max="8708" width="6.7109375" style="1" customWidth="1"/>
    <col min="8709" max="8709" width="11.28515625" style="1" customWidth="1"/>
    <col min="8710" max="8710" width="14.85546875" style="1" customWidth="1"/>
    <col min="8711" max="8711" width="10.42578125" style="1" customWidth="1"/>
    <col min="8712" max="8712" width="12.7109375" style="1" bestFit="1" customWidth="1"/>
    <col min="8713" max="8713" width="13" style="1" customWidth="1"/>
    <col min="8714" max="8960" width="9.140625" style="1"/>
    <col min="8961" max="8961" width="3.28515625" style="1" customWidth="1"/>
    <col min="8962" max="8962" width="58" style="1" customWidth="1"/>
    <col min="8963" max="8963" width="4.85546875" style="1" customWidth="1"/>
    <col min="8964" max="8964" width="6.7109375" style="1" customWidth="1"/>
    <col min="8965" max="8965" width="11.28515625" style="1" customWidth="1"/>
    <col min="8966" max="8966" width="14.85546875" style="1" customWidth="1"/>
    <col min="8967" max="8967" width="10.42578125" style="1" customWidth="1"/>
    <col min="8968" max="8968" width="12.7109375" style="1" bestFit="1" customWidth="1"/>
    <col min="8969" max="8969" width="13" style="1" customWidth="1"/>
    <col min="8970" max="9216" width="9.140625" style="1"/>
    <col min="9217" max="9217" width="3.28515625" style="1" customWidth="1"/>
    <col min="9218" max="9218" width="58" style="1" customWidth="1"/>
    <col min="9219" max="9219" width="4.85546875" style="1" customWidth="1"/>
    <col min="9220" max="9220" width="6.7109375" style="1" customWidth="1"/>
    <col min="9221" max="9221" width="11.28515625" style="1" customWidth="1"/>
    <col min="9222" max="9222" width="14.85546875" style="1" customWidth="1"/>
    <col min="9223" max="9223" width="10.42578125" style="1" customWidth="1"/>
    <col min="9224" max="9224" width="12.7109375" style="1" bestFit="1" customWidth="1"/>
    <col min="9225" max="9225" width="13" style="1" customWidth="1"/>
    <col min="9226" max="9472" width="9.140625" style="1"/>
    <col min="9473" max="9473" width="3.28515625" style="1" customWidth="1"/>
    <col min="9474" max="9474" width="58" style="1" customWidth="1"/>
    <col min="9475" max="9475" width="4.85546875" style="1" customWidth="1"/>
    <col min="9476" max="9476" width="6.7109375" style="1" customWidth="1"/>
    <col min="9477" max="9477" width="11.28515625" style="1" customWidth="1"/>
    <col min="9478" max="9478" width="14.85546875" style="1" customWidth="1"/>
    <col min="9479" max="9479" width="10.42578125" style="1" customWidth="1"/>
    <col min="9480" max="9480" width="12.7109375" style="1" bestFit="1" customWidth="1"/>
    <col min="9481" max="9481" width="13" style="1" customWidth="1"/>
    <col min="9482" max="9728" width="9.140625" style="1"/>
    <col min="9729" max="9729" width="3.28515625" style="1" customWidth="1"/>
    <col min="9730" max="9730" width="58" style="1" customWidth="1"/>
    <col min="9731" max="9731" width="4.85546875" style="1" customWidth="1"/>
    <col min="9732" max="9732" width="6.7109375" style="1" customWidth="1"/>
    <col min="9733" max="9733" width="11.28515625" style="1" customWidth="1"/>
    <col min="9734" max="9734" width="14.85546875" style="1" customWidth="1"/>
    <col min="9735" max="9735" width="10.42578125" style="1" customWidth="1"/>
    <col min="9736" max="9736" width="12.7109375" style="1" bestFit="1" customWidth="1"/>
    <col min="9737" max="9737" width="13" style="1" customWidth="1"/>
    <col min="9738" max="9984" width="9.140625" style="1"/>
    <col min="9985" max="9985" width="3.28515625" style="1" customWidth="1"/>
    <col min="9986" max="9986" width="58" style="1" customWidth="1"/>
    <col min="9987" max="9987" width="4.85546875" style="1" customWidth="1"/>
    <col min="9988" max="9988" width="6.7109375" style="1" customWidth="1"/>
    <col min="9989" max="9989" width="11.28515625" style="1" customWidth="1"/>
    <col min="9990" max="9990" width="14.85546875" style="1" customWidth="1"/>
    <col min="9991" max="9991" width="10.42578125" style="1" customWidth="1"/>
    <col min="9992" max="9992" width="12.7109375" style="1" bestFit="1" customWidth="1"/>
    <col min="9993" max="9993" width="13" style="1" customWidth="1"/>
    <col min="9994" max="10240" width="9.140625" style="1"/>
    <col min="10241" max="10241" width="3.28515625" style="1" customWidth="1"/>
    <col min="10242" max="10242" width="58" style="1" customWidth="1"/>
    <col min="10243" max="10243" width="4.85546875" style="1" customWidth="1"/>
    <col min="10244" max="10244" width="6.7109375" style="1" customWidth="1"/>
    <col min="10245" max="10245" width="11.28515625" style="1" customWidth="1"/>
    <col min="10246" max="10246" width="14.85546875" style="1" customWidth="1"/>
    <col min="10247" max="10247" width="10.42578125" style="1" customWidth="1"/>
    <col min="10248" max="10248" width="12.7109375" style="1" bestFit="1" customWidth="1"/>
    <col min="10249" max="10249" width="13" style="1" customWidth="1"/>
    <col min="10250" max="10496" width="9.140625" style="1"/>
    <col min="10497" max="10497" width="3.28515625" style="1" customWidth="1"/>
    <col min="10498" max="10498" width="58" style="1" customWidth="1"/>
    <col min="10499" max="10499" width="4.85546875" style="1" customWidth="1"/>
    <col min="10500" max="10500" width="6.7109375" style="1" customWidth="1"/>
    <col min="10501" max="10501" width="11.28515625" style="1" customWidth="1"/>
    <col min="10502" max="10502" width="14.85546875" style="1" customWidth="1"/>
    <col min="10503" max="10503" width="10.42578125" style="1" customWidth="1"/>
    <col min="10504" max="10504" width="12.7109375" style="1" bestFit="1" customWidth="1"/>
    <col min="10505" max="10505" width="13" style="1" customWidth="1"/>
    <col min="10506" max="10752" width="9.140625" style="1"/>
    <col min="10753" max="10753" width="3.28515625" style="1" customWidth="1"/>
    <col min="10754" max="10754" width="58" style="1" customWidth="1"/>
    <col min="10755" max="10755" width="4.85546875" style="1" customWidth="1"/>
    <col min="10756" max="10756" width="6.7109375" style="1" customWidth="1"/>
    <col min="10757" max="10757" width="11.28515625" style="1" customWidth="1"/>
    <col min="10758" max="10758" width="14.85546875" style="1" customWidth="1"/>
    <col min="10759" max="10759" width="10.42578125" style="1" customWidth="1"/>
    <col min="10760" max="10760" width="12.7109375" style="1" bestFit="1" customWidth="1"/>
    <col min="10761" max="10761" width="13" style="1" customWidth="1"/>
    <col min="10762" max="11008" width="9.140625" style="1"/>
    <col min="11009" max="11009" width="3.28515625" style="1" customWidth="1"/>
    <col min="11010" max="11010" width="58" style="1" customWidth="1"/>
    <col min="11011" max="11011" width="4.85546875" style="1" customWidth="1"/>
    <col min="11012" max="11012" width="6.7109375" style="1" customWidth="1"/>
    <col min="11013" max="11013" width="11.28515625" style="1" customWidth="1"/>
    <col min="11014" max="11014" width="14.85546875" style="1" customWidth="1"/>
    <col min="11015" max="11015" width="10.42578125" style="1" customWidth="1"/>
    <col min="11016" max="11016" width="12.7109375" style="1" bestFit="1" customWidth="1"/>
    <col min="11017" max="11017" width="13" style="1" customWidth="1"/>
    <col min="11018" max="11264" width="9.140625" style="1"/>
    <col min="11265" max="11265" width="3.28515625" style="1" customWidth="1"/>
    <col min="11266" max="11266" width="58" style="1" customWidth="1"/>
    <col min="11267" max="11267" width="4.85546875" style="1" customWidth="1"/>
    <col min="11268" max="11268" width="6.7109375" style="1" customWidth="1"/>
    <col min="11269" max="11269" width="11.28515625" style="1" customWidth="1"/>
    <col min="11270" max="11270" width="14.85546875" style="1" customWidth="1"/>
    <col min="11271" max="11271" width="10.42578125" style="1" customWidth="1"/>
    <col min="11272" max="11272" width="12.7109375" style="1" bestFit="1" customWidth="1"/>
    <col min="11273" max="11273" width="13" style="1" customWidth="1"/>
    <col min="11274" max="11520" width="9.140625" style="1"/>
    <col min="11521" max="11521" width="3.28515625" style="1" customWidth="1"/>
    <col min="11522" max="11522" width="58" style="1" customWidth="1"/>
    <col min="11523" max="11523" width="4.85546875" style="1" customWidth="1"/>
    <col min="11524" max="11524" width="6.7109375" style="1" customWidth="1"/>
    <col min="11525" max="11525" width="11.28515625" style="1" customWidth="1"/>
    <col min="11526" max="11526" width="14.85546875" style="1" customWidth="1"/>
    <col min="11527" max="11527" width="10.42578125" style="1" customWidth="1"/>
    <col min="11528" max="11528" width="12.7109375" style="1" bestFit="1" customWidth="1"/>
    <col min="11529" max="11529" width="13" style="1" customWidth="1"/>
    <col min="11530" max="11776" width="9.140625" style="1"/>
    <col min="11777" max="11777" width="3.28515625" style="1" customWidth="1"/>
    <col min="11778" max="11778" width="58" style="1" customWidth="1"/>
    <col min="11779" max="11779" width="4.85546875" style="1" customWidth="1"/>
    <col min="11780" max="11780" width="6.7109375" style="1" customWidth="1"/>
    <col min="11781" max="11781" width="11.28515625" style="1" customWidth="1"/>
    <col min="11782" max="11782" width="14.85546875" style="1" customWidth="1"/>
    <col min="11783" max="11783" width="10.42578125" style="1" customWidth="1"/>
    <col min="11784" max="11784" width="12.7109375" style="1" bestFit="1" customWidth="1"/>
    <col min="11785" max="11785" width="13" style="1" customWidth="1"/>
    <col min="11786" max="12032" width="9.140625" style="1"/>
    <col min="12033" max="12033" width="3.28515625" style="1" customWidth="1"/>
    <col min="12034" max="12034" width="58" style="1" customWidth="1"/>
    <col min="12035" max="12035" width="4.85546875" style="1" customWidth="1"/>
    <col min="12036" max="12036" width="6.7109375" style="1" customWidth="1"/>
    <col min="12037" max="12037" width="11.28515625" style="1" customWidth="1"/>
    <col min="12038" max="12038" width="14.85546875" style="1" customWidth="1"/>
    <col min="12039" max="12039" width="10.42578125" style="1" customWidth="1"/>
    <col min="12040" max="12040" width="12.7109375" style="1" bestFit="1" customWidth="1"/>
    <col min="12041" max="12041" width="13" style="1" customWidth="1"/>
    <col min="12042" max="12288" width="9.140625" style="1"/>
    <col min="12289" max="12289" width="3.28515625" style="1" customWidth="1"/>
    <col min="12290" max="12290" width="58" style="1" customWidth="1"/>
    <col min="12291" max="12291" width="4.85546875" style="1" customWidth="1"/>
    <col min="12292" max="12292" width="6.7109375" style="1" customWidth="1"/>
    <col min="12293" max="12293" width="11.28515625" style="1" customWidth="1"/>
    <col min="12294" max="12294" width="14.85546875" style="1" customWidth="1"/>
    <col min="12295" max="12295" width="10.42578125" style="1" customWidth="1"/>
    <col min="12296" max="12296" width="12.7109375" style="1" bestFit="1" customWidth="1"/>
    <col min="12297" max="12297" width="13" style="1" customWidth="1"/>
    <col min="12298" max="12544" width="9.140625" style="1"/>
    <col min="12545" max="12545" width="3.28515625" style="1" customWidth="1"/>
    <col min="12546" max="12546" width="58" style="1" customWidth="1"/>
    <col min="12547" max="12547" width="4.85546875" style="1" customWidth="1"/>
    <col min="12548" max="12548" width="6.7109375" style="1" customWidth="1"/>
    <col min="12549" max="12549" width="11.28515625" style="1" customWidth="1"/>
    <col min="12550" max="12550" width="14.85546875" style="1" customWidth="1"/>
    <col min="12551" max="12551" width="10.42578125" style="1" customWidth="1"/>
    <col min="12552" max="12552" width="12.7109375" style="1" bestFit="1" customWidth="1"/>
    <col min="12553" max="12553" width="13" style="1" customWidth="1"/>
    <col min="12554" max="12800" width="9.140625" style="1"/>
    <col min="12801" max="12801" width="3.28515625" style="1" customWidth="1"/>
    <col min="12802" max="12802" width="58" style="1" customWidth="1"/>
    <col min="12803" max="12803" width="4.85546875" style="1" customWidth="1"/>
    <col min="12804" max="12804" width="6.7109375" style="1" customWidth="1"/>
    <col min="12805" max="12805" width="11.28515625" style="1" customWidth="1"/>
    <col min="12806" max="12806" width="14.85546875" style="1" customWidth="1"/>
    <col min="12807" max="12807" width="10.42578125" style="1" customWidth="1"/>
    <col min="12808" max="12808" width="12.7109375" style="1" bestFit="1" customWidth="1"/>
    <col min="12809" max="12809" width="13" style="1" customWidth="1"/>
    <col min="12810" max="13056" width="9.140625" style="1"/>
    <col min="13057" max="13057" width="3.28515625" style="1" customWidth="1"/>
    <col min="13058" max="13058" width="58" style="1" customWidth="1"/>
    <col min="13059" max="13059" width="4.85546875" style="1" customWidth="1"/>
    <col min="13060" max="13060" width="6.7109375" style="1" customWidth="1"/>
    <col min="13061" max="13061" width="11.28515625" style="1" customWidth="1"/>
    <col min="13062" max="13062" width="14.85546875" style="1" customWidth="1"/>
    <col min="13063" max="13063" width="10.42578125" style="1" customWidth="1"/>
    <col min="13064" max="13064" width="12.7109375" style="1" bestFit="1" customWidth="1"/>
    <col min="13065" max="13065" width="13" style="1" customWidth="1"/>
    <col min="13066" max="13312" width="9.140625" style="1"/>
    <col min="13313" max="13313" width="3.28515625" style="1" customWidth="1"/>
    <col min="13314" max="13314" width="58" style="1" customWidth="1"/>
    <col min="13315" max="13315" width="4.85546875" style="1" customWidth="1"/>
    <col min="13316" max="13316" width="6.7109375" style="1" customWidth="1"/>
    <col min="13317" max="13317" width="11.28515625" style="1" customWidth="1"/>
    <col min="13318" max="13318" width="14.85546875" style="1" customWidth="1"/>
    <col min="13319" max="13319" width="10.42578125" style="1" customWidth="1"/>
    <col min="13320" max="13320" width="12.7109375" style="1" bestFit="1" customWidth="1"/>
    <col min="13321" max="13321" width="13" style="1" customWidth="1"/>
    <col min="13322" max="13568" width="9.140625" style="1"/>
    <col min="13569" max="13569" width="3.28515625" style="1" customWidth="1"/>
    <col min="13570" max="13570" width="58" style="1" customWidth="1"/>
    <col min="13571" max="13571" width="4.85546875" style="1" customWidth="1"/>
    <col min="13572" max="13572" width="6.7109375" style="1" customWidth="1"/>
    <col min="13573" max="13573" width="11.28515625" style="1" customWidth="1"/>
    <col min="13574" max="13574" width="14.85546875" style="1" customWidth="1"/>
    <col min="13575" max="13575" width="10.42578125" style="1" customWidth="1"/>
    <col min="13576" max="13576" width="12.7109375" style="1" bestFit="1" customWidth="1"/>
    <col min="13577" max="13577" width="13" style="1" customWidth="1"/>
    <col min="13578" max="13824" width="9.140625" style="1"/>
    <col min="13825" max="13825" width="3.28515625" style="1" customWidth="1"/>
    <col min="13826" max="13826" width="58" style="1" customWidth="1"/>
    <col min="13827" max="13827" width="4.85546875" style="1" customWidth="1"/>
    <col min="13828" max="13828" width="6.7109375" style="1" customWidth="1"/>
    <col min="13829" max="13829" width="11.28515625" style="1" customWidth="1"/>
    <col min="13830" max="13830" width="14.85546875" style="1" customWidth="1"/>
    <col min="13831" max="13831" width="10.42578125" style="1" customWidth="1"/>
    <col min="13832" max="13832" width="12.7109375" style="1" bestFit="1" customWidth="1"/>
    <col min="13833" max="13833" width="13" style="1" customWidth="1"/>
    <col min="13834" max="14080" width="9.140625" style="1"/>
    <col min="14081" max="14081" width="3.28515625" style="1" customWidth="1"/>
    <col min="14082" max="14082" width="58" style="1" customWidth="1"/>
    <col min="14083" max="14083" width="4.85546875" style="1" customWidth="1"/>
    <col min="14084" max="14084" width="6.7109375" style="1" customWidth="1"/>
    <col min="14085" max="14085" width="11.28515625" style="1" customWidth="1"/>
    <col min="14086" max="14086" width="14.85546875" style="1" customWidth="1"/>
    <col min="14087" max="14087" width="10.42578125" style="1" customWidth="1"/>
    <col min="14088" max="14088" width="12.7109375" style="1" bestFit="1" customWidth="1"/>
    <col min="14089" max="14089" width="13" style="1" customWidth="1"/>
    <col min="14090" max="14336" width="9.140625" style="1"/>
    <col min="14337" max="14337" width="3.28515625" style="1" customWidth="1"/>
    <col min="14338" max="14338" width="58" style="1" customWidth="1"/>
    <col min="14339" max="14339" width="4.85546875" style="1" customWidth="1"/>
    <col min="14340" max="14340" width="6.7109375" style="1" customWidth="1"/>
    <col min="14341" max="14341" width="11.28515625" style="1" customWidth="1"/>
    <col min="14342" max="14342" width="14.85546875" style="1" customWidth="1"/>
    <col min="14343" max="14343" width="10.42578125" style="1" customWidth="1"/>
    <col min="14344" max="14344" width="12.7109375" style="1" bestFit="1" customWidth="1"/>
    <col min="14345" max="14345" width="13" style="1" customWidth="1"/>
    <col min="14346" max="14592" width="9.140625" style="1"/>
    <col min="14593" max="14593" width="3.28515625" style="1" customWidth="1"/>
    <col min="14594" max="14594" width="58" style="1" customWidth="1"/>
    <col min="14595" max="14595" width="4.85546875" style="1" customWidth="1"/>
    <col min="14596" max="14596" width="6.7109375" style="1" customWidth="1"/>
    <col min="14597" max="14597" width="11.28515625" style="1" customWidth="1"/>
    <col min="14598" max="14598" width="14.85546875" style="1" customWidth="1"/>
    <col min="14599" max="14599" width="10.42578125" style="1" customWidth="1"/>
    <col min="14600" max="14600" width="12.7109375" style="1" bestFit="1" customWidth="1"/>
    <col min="14601" max="14601" width="13" style="1" customWidth="1"/>
    <col min="14602" max="14848" width="9.140625" style="1"/>
    <col min="14849" max="14849" width="3.28515625" style="1" customWidth="1"/>
    <col min="14850" max="14850" width="58" style="1" customWidth="1"/>
    <col min="14851" max="14851" width="4.85546875" style="1" customWidth="1"/>
    <col min="14852" max="14852" width="6.7109375" style="1" customWidth="1"/>
    <col min="14853" max="14853" width="11.28515625" style="1" customWidth="1"/>
    <col min="14854" max="14854" width="14.85546875" style="1" customWidth="1"/>
    <col min="14855" max="14855" width="10.42578125" style="1" customWidth="1"/>
    <col min="14856" max="14856" width="12.7109375" style="1" bestFit="1" customWidth="1"/>
    <col min="14857" max="14857" width="13" style="1" customWidth="1"/>
    <col min="14858" max="15104" width="9.140625" style="1"/>
    <col min="15105" max="15105" width="3.28515625" style="1" customWidth="1"/>
    <col min="15106" max="15106" width="58" style="1" customWidth="1"/>
    <col min="15107" max="15107" width="4.85546875" style="1" customWidth="1"/>
    <col min="15108" max="15108" width="6.7109375" style="1" customWidth="1"/>
    <col min="15109" max="15109" width="11.28515625" style="1" customWidth="1"/>
    <col min="15110" max="15110" width="14.85546875" style="1" customWidth="1"/>
    <col min="15111" max="15111" width="10.42578125" style="1" customWidth="1"/>
    <col min="15112" max="15112" width="12.7109375" style="1" bestFit="1" customWidth="1"/>
    <col min="15113" max="15113" width="13" style="1" customWidth="1"/>
    <col min="15114" max="15360" width="9.140625" style="1"/>
    <col min="15361" max="15361" width="3.28515625" style="1" customWidth="1"/>
    <col min="15362" max="15362" width="58" style="1" customWidth="1"/>
    <col min="15363" max="15363" width="4.85546875" style="1" customWidth="1"/>
    <col min="15364" max="15364" width="6.7109375" style="1" customWidth="1"/>
    <col min="15365" max="15365" width="11.28515625" style="1" customWidth="1"/>
    <col min="15366" max="15366" width="14.85546875" style="1" customWidth="1"/>
    <col min="15367" max="15367" width="10.42578125" style="1" customWidth="1"/>
    <col min="15368" max="15368" width="12.7109375" style="1" bestFit="1" customWidth="1"/>
    <col min="15369" max="15369" width="13" style="1" customWidth="1"/>
    <col min="15370" max="15616" width="9.140625" style="1"/>
    <col min="15617" max="15617" width="3.28515625" style="1" customWidth="1"/>
    <col min="15618" max="15618" width="58" style="1" customWidth="1"/>
    <col min="15619" max="15619" width="4.85546875" style="1" customWidth="1"/>
    <col min="15620" max="15620" width="6.7109375" style="1" customWidth="1"/>
    <col min="15621" max="15621" width="11.28515625" style="1" customWidth="1"/>
    <col min="15622" max="15622" width="14.85546875" style="1" customWidth="1"/>
    <col min="15623" max="15623" width="10.42578125" style="1" customWidth="1"/>
    <col min="15624" max="15624" width="12.7109375" style="1" bestFit="1" customWidth="1"/>
    <col min="15625" max="15625" width="13" style="1" customWidth="1"/>
    <col min="15626" max="15872" width="9.140625" style="1"/>
    <col min="15873" max="15873" width="3.28515625" style="1" customWidth="1"/>
    <col min="15874" max="15874" width="58" style="1" customWidth="1"/>
    <col min="15875" max="15875" width="4.85546875" style="1" customWidth="1"/>
    <col min="15876" max="15876" width="6.7109375" style="1" customWidth="1"/>
    <col min="15877" max="15877" width="11.28515625" style="1" customWidth="1"/>
    <col min="15878" max="15878" width="14.85546875" style="1" customWidth="1"/>
    <col min="15879" max="15879" width="10.42578125" style="1" customWidth="1"/>
    <col min="15880" max="15880" width="12.7109375" style="1" bestFit="1" customWidth="1"/>
    <col min="15881" max="15881" width="13" style="1" customWidth="1"/>
    <col min="15882" max="16128" width="9.140625" style="1"/>
    <col min="16129" max="16129" width="3.28515625" style="1" customWidth="1"/>
    <col min="16130" max="16130" width="58" style="1" customWidth="1"/>
    <col min="16131" max="16131" width="4.85546875" style="1" customWidth="1"/>
    <col min="16132" max="16132" width="6.7109375" style="1" customWidth="1"/>
    <col min="16133" max="16133" width="11.28515625" style="1" customWidth="1"/>
    <col min="16134" max="16134" width="14.85546875" style="1" customWidth="1"/>
    <col min="16135" max="16135" width="10.42578125" style="1" customWidth="1"/>
    <col min="16136" max="16136" width="12.7109375" style="1" bestFit="1" customWidth="1"/>
    <col min="16137" max="16137" width="13" style="1" customWidth="1"/>
    <col min="16138" max="16384" width="9.140625" style="1"/>
  </cols>
  <sheetData>
    <row r="1" spans="1:8" ht="12" thickBot="1" x14ac:dyDescent="0.25">
      <c r="A1" s="278"/>
      <c r="B1" s="283"/>
      <c r="C1" s="284"/>
      <c r="D1" s="285"/>
      <c r="E1" s="286"/>
      <c r="F1" s="287"/>
    </row>
    <row r="2" spans="1:8" x14ac:dyDescent="0.25">
      <c r="A2" s="496" t="s">
        <v>0</v>
      </c>
      <c r="B2" s="498" t="s">
        <v>1</v>
      </c>
      <c r="C2" s="500"/>
      <c r="D2" s="500"/>
      <c r="E2" s="505"/>
      <c r="F2" s="503"/>
    </row>
    <row r="3" spans="1:8" ht="12" thickBot="1" x14ac:dyDescent="0.3">
      <c r="A3" s="497"/>
      <c r="B3" s="499"/>
      <c r="C3" s="501"/>
      <c r="D3" s="502"/>
      <c r="E3" s="506"/>
      <c r="F3" s="504"/>
    </row>
    <row r="4" spans="1:8" x14ac:dyDescent="0.25">
      <c r="A4" s="517" t="s">
        <v>2</v>
      </c>
      <c r="B4" s="517" t="s">
        <v>3</v>
      </c>
      <c r="C4" s="517" t="s">
        <v>4</v>
      </c>
      <c r="D4" s="517" t="s">
        <v>5</v>
      </c>
      <c r="E4" s="288" t="s">
        <v>6</v>
      </c>
      <c r="F4" s="519" t="s">
        <v>7</v>
      </c>
    </row>
    <row r="5" spans="1:8" ht="12" thickBot="1" x14ac:dyDescent="0.3">
      <c r="A5" s="516"/>
      <c r="B5" s="516"/>
      <c r="C5" s="518"/>
      <c r="D5" s="516"/>
      <c r="E5" s="289" t="s">
        <v>8</v>
      </c>
      <c r="F5" s="520"/>
    </row>
    <row r="6" spans="1:8" ht="12.75" thickTop="1" thickBot="1" x14ac:dyDescent="0.25">
      <c r="A6" s="280"/>
      <c r="B6" s="280"/>
      <c r="D6" s="280"/>
      <c r="E6" s="290"/>
      <c r="F6" s="281"/>
    </row>
    <row r="7" spans="1:8" ht="33.75" x14ac:dyDescent="0.2">
      <c r="A7" s="291" t="s">
        <v>0</v>
      </c>
      <c r="B7" s="292" t="s">
        <v>9</v>
      </c>
      <c r="C7" s="293"/>
      <c r="D7" s="293"/>
      <c r="E7" s="294"/>
      <c r="F7" s="295"/>
    </row>
    <row r="8" spans="1:8" ht="146.25" x14ac:dyDescent="0.2">
      <c r="A8" s="296"/>
      <c r="B8" s="297" t="s">
        <v>486</v>
      </c>
      <c r="C8" s="298"/>
      <c r="D8" s="298"/>
      <c r="E8" s="299"/>
      <c r="F8" s="300"/>
    </row>
    <row r="9" spans="1:8" ht="12" x14ac:dyDescent="0.2">
      <c r="A9" s="296"/>
      <c r="B9" s="9" t="s">
        <v>10</v>
      </c>
      <c r="C9" s="298"/>
      <c r="D9" s="298"/>
      <c r="E9" s="299"/>
      <c r="F9" s="300"/>
    </row>
    <row r="10" spans="1:8" x14ac:dyDescent="0.2">
      <c r="A10" s="296"/>
      <c r="B10" s="301" t="s">
        <v>11</v>
      </c>
      <c r="C10" s="298"/>
      <c r="D10" s="298"/>
      <c r="E10" s="299"/>
      <c r="F10" s="300"/>
    </row>
    <row r="11" spans="1:8" ht="12" thickBot="1" x14ac:dyDescent="0.25">
      <c r="A11" s="296"/>
      <c r="B11" s="301" t="s">
        <v>12</v>
      </c>
      <c r="C11" s="298"/>
      <c r="D11" s="298"/>
      <c r="E11" s="299"/>
      <c r="F11" s="300"/>
    </row>
    <row r="12" spans="1:8" ht="90" x14ac:dyDescent="0.2">
      <c r="A12" s="291" t="s">
        <v>13</v>
      </c>
      <c r="B12" s="302" t="s">
        <v>14</v>
      </c>
      <c r="C12" s="293"/>
      <c r="D12" s="293"/>
      <c r="E12" s="294"/>
      <c r="F12" s="295"/>
    </row>
    <row r="13" spans="1:8" x14ac:dyDescent="0.2">
      <c r="A13" s="296"/>
      <c r="B13" s="301" t="s">
        <v>15</v>
      </c>
      <c r="C13" s="298"/>
      <c r="D13" s="303"/>
      <c r="E13" s="299"/>
      <c r="F13" s="300"/>
    </row>
    <row r="14" spans="1:8" ht="57" thickBot="1" x14ac:dyDescent="0.25">
      <c r="A14" s="296"/>
      <c r="B14" s="297" t="s">
        <v>16</v>
      </c>
      <c r="C14" s="298" t="s">
        <v>17</v>
      </c>
      <c r="D14" s="304">
        <v>63</v>
      </c>
      <c r="E14" s="299"/>
      <c r="F14" s="305">
        <f>+D14*E14</f>
        <v>0</v>
      </c>
      <c r="H14" s="10" t="s">
        <v>18</v>
      </c>
    </row>
    <row r="15" spans="1:8" ht="90" x14ac:dyDescent="0.2">
      <c r="A15" s="291" t="s">
        <v>19</v>
      </c>
      <c r="B15" s="302" t="s">
        <v>14</v>
      </c>
      <c r="C15" s="293"/>
      <c r="D15" s="293"/>
      <c r="E15" s="294"/>
      <c r="F15" s="295"/>
    </row>
    <row r="16" spans="1:8" x14ac:dyDescent="0.2">
      <c r="A16" s="296"/>
      <c r="B16" s="301" t="s">
        <v>20</v>
      </c>
      <c r="C16" s="298"/>
      <c r="D16" s="298"/>
      <c r="E16" s="299"/>
      <c r="F16" s="300"/>
    </row>
    <row r="17" spans="1:6" ht="57" thickBot="1" x14ac:dyDescent="0.25">
      <c r="A17" s="296"/>
      <c r="B17" s="297" t="s">
        <v>16</v>
      </c>
      <c r="C17" s="298" t="s">
        <v>17</v>
      </c>
      <c r="D17" s="304">
        <v>78</v>
      </c>
      <c r="E17" s="299"/>
      <c r="F17" s="305">
        <f>+D17*E17</f>
        <v>0</v>
      </c>
    </row>
    <row r="18" spans="1:6" ht="90" x14ac:dyDescent="0.2">
      <c r="A18" s="291" t="s">
        <v>21</v>
      </c>
      <c r="B18" s="302" t="s">
        <v>22</v>
      </c>
      <c r="C18" s="293"/>
      <c r="D18" s="293"/>
      <c r="E18" s="294"/>
      <c r="F18" s="295"/>
    </row>
    <row r="19" spans="1:6" ht="22.5" x14ac:dyDescent="0.2">
      <c r="A19" s="296"/>
      <c r="B19" s="301" t="s">
        <v>23</v>
      </c>
      <c r="C19" s="298"/>
      <c r="D19" s="298"/>
      <c r="E19" s="299"/>
      <c r="F19" s="300"/>
    </row>
    <row r="20" spans="1:6" ht="57" thickBot="1" x14ac:dyDescent="0.25">
      <c r="A20" s="296"/>
      <c r="B20" s="297" t="s">
        <v>16</v>
      </c>
      <c r="C20" s="298" t="s">
        <v>17</v>
      </c>
      <c r="D20" s="304">
        <v>34</v>
      </c>
      <c r="E20" s="299"/>
      <c r="F20" s="305">
        <f>+D20*E20</f>
        <v>0</v>
      </c>
    </row>
    <row r="21" spans="1:6" ht="90" x14ac:dyDescent="0.2">
      <c r="A21" s="291" t="s">
        <v>24</v>
      </c>
      <c r="B21" s="302" t="s">
        <v>25</v>
      </c>
      <c r="C21" s="293"/>
      <c r="D21" s="293"/>
      <c r="E21" s="294"/>
      <c r="F21" s="295"/>
    </row>
    <row r="22" spans="1:6" ht="22.5" x14ac:dyDescent="0.2">
      <c r="A22" s="296"/>
      <c r="B22" s="301" t="s">
        <v>26</v>
      </c>
      <c r="C22" s="298"/>
      <c r="D22" s="298"/>
      <c r="E22" s="299"/>
      <c r="F22" s="300"/>
    </row>
    <row r="23" spans="1:6" ht="57" thickBot="1" x14ac:dyDescent="0.25">
      <c r="A23" s="296"/>
      <c r="B23" s="297" t="s">
        <v>16</v>
      </c>
      <c r="C23" s="298" t="s">
        <v>17</v>
      </c>
      <c r="D23" s="304">
        <v>4</v>
      </c>
      <c r="E23" s="299"/>
      <c r="F23" s="305">
        <f>+D23*E23</f>
        <v>0</v>
      </c>
    </row>
    <row r="24" spans="1:6" ht="67.5" x14ac:dyDescent="0.2">
      <c r="A24" s="291" t="s">
        <v>27</v>
      </c>
      <c r="B24" s="302" t="s">
        <v>28</v>
      </c>
      <c r="C24" s="293"/>
      <c r="D24" s="293"/>
      <c r="E24" s="294"/>
      <c r="F24" s="295"/>
    </row>
    <row r="25" spans="1:6" ht="22.5" x14ac:dyDescent="0.2">
      <c r="A25" s="296"/>
      <c r="B25" s="301" t="s">
        <v>29</v>
      </c>
      <c r="C25" s="298"/>
      <c r="D25" s="298"/>
      <c r="E25" s="299"/>
      <c r="F25" s="300"/>
    </row>
    <row r="26" spans="1:6" ht="57" thickBot="1" x14ac:dyDescent="0.25">
      <c r="A26" s="296"/>
      <c r="B26" s="297" t="s">
        <v>16</v>
      </c>
      <c r="C26" s="298" t="s">
        <v>17</v>
      </c>
      <c r="D26" s="304">
        <v>36</v>
      </c>
      <c r="E26" s="299"/>
      <c r="F26" s="305">
        <f>+D26*E26</f>
        <v>0</v>
      </c>
    </row>
    <row r="27" spans="1:6" ht="67.5" x14ac:dyDescent="0.2">
      <c r="A27" s="291" t="s">
        <v>30</v>
      </c>
      <c r="B27" s="302" t="s">
        <v>31</v>
      </c>
      <c r="C27" s="293"/>
      <c r="D27" s="293"/>
      <c r="E27" s="294"/>
      <c r="F27" s="295"/>
    </row>
    <row r="28" spans="1:6" ht="22.5" x14ac:dyDescent="0.2">
      <c r="A28" s="296"/>
      <c r="B28" s="301" t="s">
        <v>32</v>
      </c>
      <c r="C28" s="298"/>
      <c r="D28" s="303"/>
      <c r="E28" s="299"/>
      <c r="F28" s="300"/>
    </row>
    <row r="29" spans="1:6" ht="57" thickBot="1" x14ac:dyDescent="0.25">
      <c r="A29" s="306"/>
      <c r="B29" s="307" t="s">
        <v>16</v>
      </c>
      <c r="C29" s="308" t="s">
        <v>17</v>
      </c>
      <c r="D29" s="308">
        <v>178</v>
      </c>
      <c r="E29" s="309"/>
      <c r="F29" s="310">
        <f>+E29*D29</f>
        <v>0</v>
      </c>
    </row>
    <row r="30" spans="1:6" ht="67.5" x14ac:dyDescent="0.2">
      <c r="A30" s="291" t="s">
        <v>33</v>
      </c>
      <c r="B30" s="302" t="s">
        <v>34</v>
      </c>
      <c r="C30" s="293"/>
      <c r="D30" s="293"/>
      <c r="E30" s="294"/>
      <c r="F30" s="295"/>
    </row>
    <row r="31" spans="1:6" ht="22.5" x14ac:dyDescent="0.2">
      <c r="A31" s="296"/>
      <c r="B31" s="301" t="s">
        <v>35</v>
      </c>
      <c r="C31" s="298"/>
      <c r="D31" s="303"/>
      <c r="E31" s="299"/>
      <c r="F31" s="300"/>
    </row>
    <row r="32" spans="1:6" ht="57" thickBot="1" x14ac:dyDescent="0.25">
      <c r="A32" s="306"/>
      <c r="B32" s="307" t="s">
        <v>16</v>
      </c>
      <c r="C32" s="311" t="s">
        <v>17</v>
      </c>
      <c r="D32" s="311">
        <v>1</v>
      </c>
      <c r="E32" s="309"/>
      <c r="F32" s="312">
        <f>+E32*D32</f>
        <v>0</v>
      </c>
    </row>
    <row r="33" spans="1:6" ht="78.75" x14ac:dyDescent="0.2">
      <c r="A33" s="291" t="s">
        <v>36</v>
      </c>
      <c r="B33" s="302" t="s">
        <v>37</v>
      </c>
      <c r="C33" s="293"/>
      <c r="D33" s="293"/>
      <c r="E33" s="294"/>
      <c r="F33" s="295"/>
    </row>
    <row r="34" spans="1:6" ht="22.5" x14ac:dyDescent="0.2">
      <c r="A34" s="296"/>
      <c r="B34" s="301" t="s">
        <v>38</v>
      </c>
      <c r="C34" s="298"/>
      <c r="D34" s="303"/>
      <c r="E34" s="299"/>
      <c r="F34" s="300"/>
    </row>
    <row r="35" spans="1:6" ht="57" thickBot="1" x14ac:dyDescent="0.25">
      <c r="A35" s="306"/>
      <c r="B35" s="307" t="s">
        <v>16</v>
      </c>
      <c r="C35" s="308" t="s">
        <v>17</v>
      </c>
      <c r="D35" s="308">
        <v>7</v>
      </c>
      <c r="E35" s="309"/>
      <c r="F35" s="310">
        <f>+E35*D35</f>
        <v>0</v>
      </c>
    </row>
    <row r="36" spans="1:6" ht="78.75" x14ac:dyDescent="0.2">
      <c r="A36" s="291" t="s">
        <v>39</v>
      </c>
      <c r="B36" s="302" t="s">
        <v>40</v>
      </c>
      <c r="C36" s="293"/>
      <c r="D36" s="293"/>
      <c r="E36" s="294"/>
      <c r="F36" s="295"/>
    </row>
    <row r="37" spans="1:6" ht="22.5" x14ac:dyDescent="0.2">
      <c r="A37" s="296"/>
      <c r="B37" s="301" t="s">
        <v>41</v>
      </c>
      <c r="C37" s="298"/>
      <c r="D37" s="303"/>
      <c r="E37" s="299"/>
      <c r="F37" s="300"/>
    </row>
    <row r="38" spans="1:6" ht="57" thickBot="1" x14ac:dyDescent="0.25">
      <c r="A38" s="306"/>
      <c r="B38" s="307" t="s">
        <v>16</v>
      </c>
      <c r="C38" s="311" t="s">
        <v>17</v>
      </c>
      <c r="D38" s="311">
        <v>29</v>
      </c>
      <c r="E38" s="309"/>
      <c r="F38" s="312">
        <f>+E38*D38</f>
        <v>0</v>
      </c>
    </row>
    <row r="39" spans="1:6" ht="78.75" x14ac:dyDescent="0.2">
      <c r="A39" s="291" t="s">
        <v>42</v>
      </c>
      <c r="B39" s="302" t="s">
        <v>43</v>
      </c>
      <c r="C39" s="293"/>
      <c r="D39" s="293"/>
      <c r="E39" s="294"/>
      <c r="F39" s="295"/>
    </row>
    <row r="40" spans="1:6" ht="22.5" x14ac:dyDescent="0.2">
      <c r="A40" s="296"/>
      <c r="B40" s="301" t="s">
        <v>44</v>
      </c>
      <c r="C40" s="298"/>
      <c r="D40" s="303"/>
      <c r="E40" s="299"/>
      <c r="F40" s="300"/>
    </row>
    <row r="41" spans="1:6" ht="57" thickBot="1" x14ac:dyDescent="0.25">
      <c r="A41" s="306"/>
      <c r="B41" s="307" t="s">
        <v>16</v>
      </c>
      <c r="C41" s="308" t="s">
        <v>17</v>
      </c>
      <c r="D41" s="308">
        <v>95</v>
      </c>
      <c r="E41" s="309"/>
      <c r="F41" s="310">
        <f>+E41*D41</f>
        <v>0</v>
      </c>
    </row>
    <row r="42" spans="1:6" ht="67.5" x14ac:dyDescent="0.2">
      <c r="A42" s="291" t="s">
        <v>45</v>
      </c>
      <c r="B42" s="302" t="s">
        <v>46</v>
      </c>
      <c r="C42" s="293"/>
      <c r="D42" s="293"/>
      <c r="E42" s="294"/>
      <c r="F42" s="295"/>
    </row>
    <row r="43" spans="1:6" ht="22.5" x14ac:dyDescent="0.2">
      <c r="A43" s="296"/>
      <c r="B43" s="301" t="s">
        <v>47</v>
      </c>
      <c r="C43" s="298"/>
      <c r="D43" s="303"/>
      <c r="E43" s="299"/>
      <c r="F43" s="300"/>
    </row>
    <row r="44" spans="1:6" ht="57" thickBot="1" x14ac:dyDescent="0.25">
      <c r="A44" s="306"/>
      <c r="B44" s="307" t="s">
        <v>16</v>
      </c>
      <c r="C44" s="308" t="s">
        <v>17</v>
      </c>
      <c r="D44" s="308">
        <v>8</v>
      </c>
      <c r="E44" s="309"/>
      <c r="F44" s="310">
        <f>+E44*D44</f>
        <v>0</v>
      </c>
    </row>
    <row r="45" spans="1:6" ht="12" thickBot="1" x14ac:dyDescent="0.3">
      <c r="A45" s="280"/>
      <c r="B45" s="49"/>
      <c r="C45" s="280"/>
      <c r="D45" s="280"/>
      <c r="E45" s="290"/>
      <c r="F45" s="281"/>
    </row>
    <row r="46" spans="1:6" ht="12" thickBot="1" x14ac:dyDescent="0.25">
      <c r="A46" s="12"/>
      <c r="B46" s="13" t="s">
        <v>48</v>
      </c>
      <c r="C46" s="14"/>
      <c r="D46" s="14"/>
      <c r="E46" s="313"/>
      <c r="F46" s="16">
        <f>SUM(F6:F45)</f>
        <v>0</v>
      </c>
    </row>
    <row r="47" spans="1:6" x14ac:dyDescent="0.25">
      <c r="A47" s="279"/>
      <c r="B47" s="522"/>
      <c r="C47" s="500"/>
      <c r="D47" s="500"/>
      <c r="E47" s="505"/>
      <c r="F47" s="526"/>
    </row>
    <row r="48" spans="1:6" x14ac:dyDescent="0.25">
      <c r="A48" s="280"/>
      <c r="B48" s="523"/>
      <c r="C48" s="509"/>
      <c r="D48" s="509"/>
      <c r="E48" s="524"/>
      <c r="F48" s="513"/>
    </row>
    <row r="49" spans="1:8" x14ac:dyDescent="0.25">
      <c r="A49" s="280"/>
      <c r="B49" s="507" t="s">
        <v>49</v>
      </c>
      <c r="C49" s="509"/>
      <c r="D49" s="509"/>
      <c r="E49" s="524"/>
      <c r="F49" s="513"/>
    </row>
    <row r="50" spans="1:8" ht="12" thickBot="1" x14ac:dyDescent="0.3">
      <c r="A50" s="282"/>
      <c r="B50" s="508"/>
      <c r="C50" s="510"/>
      <c r="D50" s="510"/>
      <c r="E50" s="525"/>
      <c r="F50" s="514"/>
    </row>
    <row r="51" spans="1:8" ht="12" thickTop="1" x14ac:dyDescent="0.25">
      <c r="A51" s="276" t="s">
        <v>2</v>
      </c>
      <c r="B51" s="515" t="s">
        <v>3</v>
      </c>
      <c r="C51" s="517" t="s">
        <v>4</v>
      </c>
      <c r="D51" s="517" t="s">
        <v>5</v>
      </c>
      <c r="E51" s="288" t="s">
        <v>6</v>
      </c>
      <c r="F51" s="519" t="s">
        <v>7</v>
      </c>
    </row>
    <row r="52" spans="1:8" ht="12" thickBot="1" x14ac:dyDescent="0.3">
      <c r="A52" s="277"/>
      <c r="B52" s="516"/>
      <c r="C52" s="518"/>
      <c r="D52" s="516"/>
      <c r="E52" s="289" t="s">
        <v>8</v>
      </c>
      <c r="F52" s="520"/>
    </row>
    <row r="53" spans="1:8" ht="12" thickTop="1" x14ac:dyDescent="0.2">
      <c r="A53" s="21"/>
      <c r="B53" s="22"/>
      <c r="C53" s="23"/>
      <c r="D53" s="22"/>
      <c r="E53" s="314"/>
      <c r="F53" s="25"/>
    </row>
    <row r="54" spans="1:8" ht="12" thickBot="1" x14ac:dyDescent="0.25">
      <c r="A54" s="280"/>
      <c r="B54" s="280"/>
      <c r="D54" s="280"/>
      <c r="E54" s="290"/>
      <c r="F54" s="281" t="s">
        <v>18</v>
      </c>
    </row>
    <row r="55" spans="1:8" ht="12" thickBot="1" x14ac:dyDescent="0.3">
      <c r="A55" s="12" t="s">
        <v>0</v>
      </c>
      <c r="B55" s="26" t="s">
        <v>50</v>
      </c>
      <c r="C55" s="14" t="s">
        <v>51</v>
      </c>
      <c r="D55" s="14">
        <v>418</v>
      </c>
      <c r="E55" s="313"/>
      <c r="F55" s="27">
        <f>+D55*E55</f>
        <v>0</v>
      </c>
    </row>
    <row r="56" spans="1:8" ht="12" thickBot="1" x14ac:dyDescent="0.3">
      <c r="A56" s="315"/>
      <c r="B56" s="315"/>
      <c r="C56" s="280"/>
      <c r="D56" s="280"/>
      <c r="E56" s="290"/>
      <c r="F56" s="281"/>
    </row>
    <row r="57" spans="1:8" ht="34.5" thickBot="1" x14ac:dyDescent="0.3">
      <c r="A57" s="12" t="s">
        <v>19</v>
      </c>
      <c r="B57" s="26" t="s">
        <v>52</v>
      </c>
      <c r="C57" s="14" t="s">
        <v>51</v>
      </c>
      <c r="D57" s="14">
        <v>533</v>
      </c>
      <c r="E57" s="313"/>
      <c r="F57" s="27">
        <f>+D57*E57</f>
        <v>0</v>
      </c>
      <c r="H57" s="29"/>
    </row>
    <row r="58" spans="1:8" x14ac:dyDescent="0.25">
      <c r="A58" s="280"/>
      <c r="B58" s="316"/>
      <c r="C58" s="280"/>
      <c r="D58" s="280"/>
      <c r="E58" s="290"/>
      <c r="F58" s="281"/>
    </row>
    <row r="59" spans="1:8" x14ac:dyDescent="0.25">
      <c r="A59" s="280"/>
      <c r="B59" s="49"/>
      <c r="C59" s="280"/>
      <c r="D59" s="280"/>
      <c r="E59" s="290"/>
      <c r="F59" s="281"/>
    </row>
    <row r="60" spans="1:8" x14ac:dyDescent="0.25">
      <c r="A60" s="315"/>
      <c r="B60" s="49" t="s">
        <v>18</v>
      </c>
      <c r="C60" s="280" t="s">
        <v>18</v>
      </c>
      <c r="D60" s="280" t="s">
        <v>18</v>
      </c>
      <c r="E60" s="290"/>
      <c r="F60" s="281"/>
    </row>
    <row r="61" spans="1:8" ht="12" thickBot="1" x14ac:dyDescent="0.3">
      <c r="A61" s="315"/>
      <c r="B61" s="49"/>
      <c r="C61" s="280"/>
      <c r="D61" s="280"/>
      <c r="E61" s="290"/>
      <c r="F61" s="281"/>
    </row>
    <row r="62" spans="1:8" ht="12" thickBot="1" x14ac:dyDescent="0.3">
      <c r="A62" s="12"/>
      <c r="B62" s="47" t="s">
        <v>59</v>
      </c>
      <c r="C62" s="14" t="s">
        <v>18</v>
      </c>
      <c r="D62" s="14"/>
      <c r="E62" s="313"/>
      <c r="F62" s="48">
        <f>SUM(F54:F60)</f>
        <v>0</v>
      </c>
    </row>
    <row r="63" spans="1:8" x14ac:dyDescent="0.25">
      <c r="A63" s="280"/>
      <c r="B63" s="49"/>
      <c r="C63" s="280"/>
      <c r="D63" s="280"/>
      <c r="E63" s="290"/>
      <c r="F63" s="281"/>
    </row>
    <row r="64" spans="1:8" ht="12" thickBot="1" x14ac:dyDescent="0.3">
      <c r="A64" s="280"/>
      <c r="B64" s="317" t="s">
        <v>60</v>
      </c>
      <c r="C64" s="280"/>
      <c r="D64" s="280"/>
      <c r="E64" s="290"/>
      <c r="F64" s="281"/>
    </row>
    <row r="65" spans="1:8" ht="12" thickTop="1" x14ac:dyDescent="0.25">
      <c r="A65" s="53" t="s">
        <v>0</v>
      </c>
      <c r="B65" s="54" t="s">
        <v>61</v>
      </c>
      <c r="C65" s="55" t="s">
        <v>62</v>
      </c>
      <c r="D65" s="55"/>
      <c r="E65" s="318"/>
      <c r="F65" s="57">
        <f>+F46</f>
        <v>0</v>
      </c>
    </row>
    <row r="66" spans="1:8" x14ac:dyDescent="0.25">
      <c r="A66" s="58" t="s">
        <v>13</v>
      </c>
      <c r="B66" s="59" t="s">
        <v>63</v>
      </c>
      <c r="C66" s="60" t="s">
        <v>62</v>
      </c>
      <c r="D66" s="60"/>
      <c r="E66" s="319"/>
      <c r="F66" s="62">
        <f>+F62</f>
        <v>0</v>
      </c>
    </row>
    <row r="67" spans="1:8" x14ac:dyDescent="0.25">
      <c r="A67" s="58"/>
      <c r="B67" s="59" t="s">
        <v>64</v>
      </c>
      <c r="C67" s="60" t="s">
        <v>62</v>
      </c>
      <c r="D67" s="60"/>
      <c r="E67" s="319"/>
      <c r="F67" s="320">
        <f>+F65+F66</f>
        <v>0</v>
      </c>
    </row>
    <row r="68" spans="1:8" ht="12" thickBot="1" x14ac:dyDescent="0.3">
      <c r="A68" s="64"/>
      <c r="B68" s="65" t="s">
        <v>65</v>
      </c>
      <c r="C68" s="66" t="s">
        <v>62</v>
      </c>
      <c r="D68" s="66"/>
      <c r="E68" s="321"/>
      <c r="F68" s="68">
        <f>+F67*1.25</f>
        <v>0</v>
      </c>
    </row>
    <row r="69" spans="1:8" ht="12" thickTop="1" x14ac:dyDescent="0.2">
      <c r="B69" s="507" t="s">
        <v>49</v>
      </c>
      <c r="C69" s="509"/>
      <c r="D69" s="509"/>
      <c r="E69" s="511"/>
      <c r="F69" s="513"/>
    </row>
    <row r="70" spans="1:8" ht="12" thickBot="1" x14ac:dyDescent="0.3">
      <c r="A70" s="18"/>
      <c r="B70" s="508"/>
      <c r="C70" s="510"/>
      <c r="D70" s="510"/>
      <c r="E70" s="512"/>
      <c r="F70" s="514"/>
    </row>
    <row r="71" spans="1:8" ht="12" thickTop="1" x14ac:dyDescent="0.25">
      <c r="A71" s="19" t="s">
        <v>2</v>
      </c>
      <c r="B71" s="515" t="s">
        <v>3</v>
      </c>
      <c r="C71" s="517" t="s">
        <v>4</v>
      </c>
      <c r="D71" s="517" t="s">
        <v>5</v>
      </c>
      <c r="E71" s="2" t="s">
        <v>6</v>
      </c>
      <c r="F71" s="519" t="s">
        <v>7</v>
      </c>
    </row>
    <row r="72" spans="1:8" ht="12" thickBot="1" x14ac:dyDescent="0.3">
      <c r="A72" s="20"/>
      <c r="B72" s="516"/>
      <c r="C72" s="518"/>
      <c r="D72" s="516"/>
      <c r="E72" s="3" t="s">
        <v>8</v>
      </c>
      <c r="F72" s="520"/>
    </row>
    <row r="73" spans="1:8" ht="12" thickTop="1" x14ac:dyDescent="0.2">
      <c r="A73" s="21"/>
      <c r="B73" s="22"/>
      <c r="C73" s="23"/>
      <c r="D73" s="22"/>
      <c r="E73" s="24"/>
      <c r="F73" s="25"/>
    </row>
    <row r="74" spans="1:8" ht="12" thickBot="1" x14ac:dyDescent="0.25">
      <c r="A74" s="4"/>
      <c r="B74" s="4"/>
      <c r="C74" s="5"/>
      <c r="D74" s="4"/>
      <c r="E74" s="6"/>
      <c r="F74" s="7" t="s">
        <v>18</v>
      </c>
    </row>
    <row r="75" spans="1:8" ht="12" thickBot="1" x14ac:dyDescent="0.3">
      <c r="A75" s="12" t="s">
        <v>0</v>
      </c>
      <c r="B75" s="26" t="s">
        <v>50</v>
      </c>
      <c r="C75" s="14" t="s">
        <v>51</v>
      </c>
      <c r="D75" s="14">
        <v>418</v>
      </c>
      <c r="E75" s="15"/>
      <c r="F75" s="27"/>
    </row>
    <row r="76" spans="1:8" ht="12" thickBot="1" x14ac:dyDescent="0.3">
      <c r="A76" s="28"/>
      <c r="B76" s="28"/>
      <c r="C76" s="4"/>
      <c r="D76" s="4"/>
      <c r="E76" s="6"/>
      <c r="F76" s="7"/>
    </row>
    <row r="77" spans="1:8" ht="34.5" thickBot="1" x14ac:dyDescent="0.3">
      <c r="A77" s="12" t="s">
        <v>13</v>
      </c>
      <c r="B77" s="26" t="s">
        <v>52</v>
      </c>
      <c r="C77" s="14" t="s">
        <v>51</v>
      </c>
      <c r="D77" s="14">
        <v>554</v>
      </c>
      <c r="E77" s="15"/>
      <c r="F77" s="27"/>
      <c r="H77" s="29"/>
    </row>
    <row r="78" spans="1:8" ht="12" thickBot="1" x14ac:dyDescent="0.3">
      <c r="A78" s="4"/>
      <c r="B78" s="30"/>
      <c r="C78" s="4"/>
      <c r="D78" s="4"/>
      <c r="E78" s="164"/>
      <c r="F78" s="7"/>
      <c r="H78" s="29"/>
    </row>
    <row r="79" spans="1:8" ht="135.75" thickBot="1" x14ac:dyDescent="0.3">
      <c r="A79" s="12" t="s">
        <v>19</v>
      </c>
      <c r="B79" s="166" t="s">
        <v>166</v>
      </c>
      <c r="C79" s="14" t="s">
        <v>51</v>
      </c>
      <c r="D79" s="14">
        <v>1</v>
      </c>
      <c r="E79" s="15"/>
      <c r="F79" s="27"/>
      <c r="H79" s="29"/>
    </row>
    <row r="80" spans="1:8" ht="12" thickBot="1" x14ac:dyDescent="0.3">
      <c r="A80" s="4"/>
      <c r="B80" s="30"/>
      <c r="C80" s="4"/>
      <c r="D80" s="4"/>
      <c r="E80" s="164"/>
      <c r="F80" s="7"/>
      <c r="H80" s="29"/>
    </row>
    <row r="81" spans="1:8" ht="23.25" thickBot="1" x14ac:dyDescent="0.3">
      <c r="A81" s="12" t="s">
        <v>21</v>
      </c>
      <c r="B81" s="26" t="s">
        <v>167</v>
      </c>
      <c r="C81" s="14" t="s">
        <v>170</v>
      </c>
      <c r="D81" s="14">
        <v>20</v>
      </c>
      <c r="E81" s="15"/>
      <c r="F81" s="27"/>
      <c r="H81" s="29"/>
    </row>
    <row r="82" spans="1:8" ht="12" thickBot="1" x14ac:dyDescent="0.3">
      <c r="A82" s="4"/>
      <c r="B82" s="30"/>
      <c r="C82" s="4"/>
      <c r="D82" s="4"/>
      <c r="E82" s="164"/>
      <c r="F82" s="7"/>
      <c r="H82" s="29"/>
    </row>
    <row r="83" spans="1:8" ht="23.25" thickBot="1" x14ac:dyDescent="0.3">
      <c r="A83" s="12" t="s">
        <v>24</v>
      </c>
      <c r="B83" s="26" t="s">
        <v>168</v>
      </c>
      <c r="C83" s="14" t="s">
        <v>170</v>
      </c>
      <c r="D83" s="14">
        <v>110</v>
      </c>
      <c r="E83" s="15"/>
      <c r="F83" s="27"/>
      <c r="H83" s="29"/>
    </row>
    <row r="84" spans="1:8" ht="12" thickBot="1" x14ac:dyDescent="0.3">
      <c r="A84" s="4"/>
      <c r="B84" s="30"/>
      <c r="C84" s="4"/>
      <c r="D84" s="4"/>
      <c r="E84" s="164"/>
      <c r="F84" s="7"/>
      <c r="H84" s="29"/>
    </row>
    <row r="85" spans="1:8" ht="23.25" thickBot="1" x14ac:dyDescent="0.3">
      <c r="A85" s="12" t="s">
        <v>27</v>
      </c>
      <c r="B85" s="26" t="s">
        <v>169</v>
      </c>
      <c r="C85" s="14" t="s">
        <v>170</v>
      </c>
      <c r="D85" s="14">
        <v>130</v>
      </c>
      <c r="E85" s="15"/>
      <c r="F85" s="27"/>
      <c r="H85" s="29"/>
    </row>
    <row r="86" spans="1:8" ht="12" thickBot="1" x14ac:dyDescent="0.3">
      <c r="A86" s="4"/>
      <c r="B86" s="30"/>
      <c r="C86" s="4"/>
      <c r="D86" s="4"/>
      <c r="E86" s="164"/>
      <c r="F86" s="7"/>
      <c r="H86" s="29"/>
    </row>
    <row r="87" spans="1:8" ht="23.25" thickBot="1" x14ac:dyDescent="0.3">
      <c r="A87" s="12" t="s">
        <v>30</v>
      </c>
      <c r="B87" s="165" t="s">
        <v>171</v>
      </c>
      <c r="C87" s="14" t="s">
        <v>170</v>
      </c>
      <c r="D87" s="14">
        <v>250</v>
      </c>
      <c r="E87" s="15"/>
      <c r="F87" s="27"/>
      <c r="H87" s="29"/>
    </row>
    <row r="88" spans="1:8" ht="12" thickBot="1" x14ac:dyDescent="0.3">
      <c r="A88" s="4"/>
      <c r="B88" s="30"/>
      <c r="C88" s="4"/>
      <c r="D88" s="4"/>
      <c r="E88" s="164"/>
      <c r="F88" s="7"/>
      <c r="H88" s="29"/>
    </row>
    <row r="89" spans="1:8" ht="23.25" thickBot="1" x14ac:dyDescent="0.3">
      <c r="A89" s="12" t="s">
        <v>33</v>
      </c>
      <c r="B89" s="165" t="s">
        <v>172</v>
      </c>
      <c r="C89" s="14" t="s">
        <v>170</v>
      </c>
      <c r="D89" s="14">
        <v>300</v>
      </c>
      <c r="E89" s="15"/>
      <c r="F89" s="27"/>
      <c r="H89" s="29"/>
    </row>
    <row r="90" spans="1:8" ht="12" thickBot="1" x14ac:dyDescent="0.3">
      <c r="A90" s="4"/>
      <c r="B90" s="30"/>
      <c r="C90" s="4"/>
      <c r="D90" s="4"/>
      <c r="E90" s="164"/>
      <c r="F90" s="7"/>
      <c r="H90" s="29"/>
    </row>
    <row r="91" spans="1:8" ht="34.5" thickBot="1" x14ac:dyDescent="0.3">
      <c r="A91" s="12" t="s">
        <v>36</v>
      </c>
      <c r="B91" s="165" t="s">
        <v>173</v>
      </c>
      <c r="C91" s="14" t="s">
        <v>17</v>
      </c>
      <c r="D91" s="14">
        <v>9</v>
      </c>
      <c r="E91" s="15"/>
      <c r="F91" s="27"/>
      <c r="H91" s="29"/>
    </row>
    <row r="92" spans="1:8" ht="12" thickBot="1" x14ac:dyDescent="0.3">
      <c r="A92" s="4"/>
      <c r="B92" s="30"/>
      <c r="C92" s="4"/>
      <c r="D92" s="4"/>
      <c r="E92" s="164"/>
      <c r="F92" s="7"/>
      <c r="H92" s="29"/>
    </row>
    <row r="93" spans="1:8" ht="23.25" thickBot="1" x14ac:dyDescent="0.3">
      <c r="A93" s="12" t="s">
        <v>39</v>
      </c>
      <c r="B93" s="165" t="s">
        <v>174</v>
      </c>
      <c r="C93" s="14" t="s">
        <v>17</v>
      </c>
      <c r="D93" s="14">
        <v>7</v>
      </c>
      <c r="E93" s="15"/>
      <c r="F93" s="27"/>
      <c r="H93" s="29"/>
    </row>
    <row r="94" spans="1:8" ht="12" thickBot="1" x14ac:dyDescent="0.3">
      <c r="A94" s="4"/>
      <c r="B94" s="30"/>
      <c r="C94" s="4"/>
      <c r="D94" s="4"/>
      <c r="E94" s="164"/>
      <c r="F94" s="7"/>
      <c r="H94" s="29"/>
    </row>
    <row r="95" spans="1:8" ht="23.25" thickBot="1" x14ac:dyDescent="0.3">
      <c r="A95" s="12" t="s">
        <v>42</v>
      </c>
      <c r="B95" s="165" t="s">
        <v>175</v>
      </c>
      <c r="C95" s="14" t="s">
        <v>17</v>
      </c>
      <c r="D95" s="14">
        <v>1</v>
      </c>
      <c r="E95" s="15"/>
      <c r="F95" s="27"/>
      <c r="H95" s="29"/>
    </row>
    <row r="96" spans="1:8" ht="12" thickBot="1" x14ac:dyDescent="0.3">
      <c r="A96" s="4"/>
      <c r="B96" s="30"/>
      <c r="C96" s="4"/>
      <c r="D96" s="4"/>
      <c r="E96" s="164"/>
      <c r="F96" s="7"/>
      <c r="H96" s="29"/>
    </row>
    <row r="97" spans="1:8" ht="23.25" thickBot="1" x14ac:dyDescent="0.3">
      <c r="A97" s="12" t="s">
        <v>45</v>
      </c>
      <c r="B97" s="165" t="s">
        <v>176</v>
      </c>
      <c r="C97" s="14" t="s">
        <v>17</v>
      </c>
      <c r="D97" s="14">
        <v>3</v>
      </c>
      <c r="E97" s="15"/>
      <c r="F97" s="27"/>
      <c r="H97" s="29"/>
    </row>
    <row r="98" spans="1:8" ht="12" thickBot="1" x14ac:dyDescent="0.3">
      <c r="A98" s="4"/>
      <c r="B98" s="30"/>
      <c r="C98" s="4"/>
      <c r="D98" s="4"/>
      <c r="E98" s="164"/>
      <c r="F98" s="7"/>
      <c r="H98" s="29"/>
    </row>
    <row r="99" spans="1:8" ht="34.5" thickBot="1" x14ac:dyDescent="0.3">
      <c r="A99" s="12" t="s">
        <v>177</v>
      </c>
      <c r="B99" s="26" t="s">
        <v>52</v>
      </c>
      <c r="C99" s="14" t="s">
        <v>51</v>
      </c>
      <c r="D99" s="14">
        <v>533</v>
      </c>
      <c r="E99" s="15"/>
      <c r="F99" s="27"/>
    </row>
    <row r="100" spans="1:8" ht="12" thickBot="1" x14ac:dyDescent="0.3">
      <c r="A100" s="4"/>
      <c r="B100" s="30"/>
      <c r="C100" s="4"/>
      <c r="D100" s="4"/>
      <c r="E100" s="164"/>
      <c r="F100" s="7"/>
    </row>
    <row r="101" spans="1:8" x14ac:dyDescent="0.25">
      <c r="A101" s="496" t="s">
        <v>178</v>
      </c>
      <c r="B101" s="31" t="s">
        <v>53</v>
      </c>
      <c r="C101" s="32"/>
      <c r="D101" s="33"/>
      <c r="E101" s="34"/>
      <c r="F101" s="35"/>
    </row>
    <row r="102" spans="1:8" x14ac:dyDescent="0.25">
      <c r="A102" s="521"/>
      <c r="B102" s="11" t="s">
        <v>54</v>
      </c>
      <c r="C102" s="28"/>
      <c r="D102" s="36"/>
      <c r="E102" s="37"/>
      <c r="F102" s="38"/>
    </row>
    <row r="103" spans="1:8" x14ac:dyDescent="0.25">
      <c r="A103" s="521"/>
      <c r="B103" s="11" t="s">
        <v>55</v>
      </c>
      <c r="C103" s="28" t="s">
        <v>56</v>
      </c>
      <c r="D103" s="39">
        <v>3.5000000000000003E-2</v>
      </c>
      <c r="E103" s="37"/>
      <c r="F103" s="40"/>
    </row>
    <row r="104" spans="1:8" ht="23.25" thickBot="1" x14ac:dyDescent="0.3">
      <c r="A104" s="497"/>
      <c r="B104" s="41" t="s">
        <v>57</v>
      </c>
      <c r="C104" s="42"/>
      <c r="D104" s="43"/>
      <c r="E104" s="44"/>
      <c r="F104" s="45"/>
    </row>
    <row r="105" spans="1:8" ht="12" thickBot="1" x14ac:dyDescent="0.3">
      <c r="A105" s="4"/>
      <c r="B105" s="11"/>
      <c r="C105" s="4"/>
      <c r="D105" s="4"/>
      <c r="E105" s="6"/>
      <c r="F105" s="7"/>
    </row>
    <row r="106" spans="1:8" ht="12" thickBot="1" x14ac:dyDescent="0.25">
      <c r="A106" s="12" t="s">
        <v>179</v>
      </c>
      <c r="B106" s="46" t="s">
        <v>58</v>
      </c>
      <c r="C106" s="14" t="s">
        <v>56</v>
      </c>
      <c r="D106" s="14">
        <v>33</v>
      </c>
      <c r="E106" s="15"/>
      <c r="F106" s="27"/>
    </row>
    <row r="107" spans="1:8" x14ac:dyDescent="0.25">
      <c r="A107" s="28"/>
      <c r="B107" s="11" t="s">
        <v>18</v>
      </c>
      <c r="C107" s="4" t="s">
        <v>18</v>
      </c>
      <c r="D107" s="4" t="s">
        <v>18</v>
      </c>
      <c r="E107" s="6"/>
      <c r="F107" s="7"/>
    </row>
    <row r="108" spans="1:8" ht="12" thickBot="1" x14ac:dyDescent="0.3">
      <c r="A108" s="28"/>
      <c r="B108" s="11"/>
      <c r="C108" s="4"/>
      <c r="D108" s="4"/>
      <c r="E108" s="6"/>
      <c r="F108" s="7"/>
    </row>
    <row r="109" spans="1:8" ht="12" thickBot="1" x14ac:dyDescent="0.3">
      <c r="A109" s="12"/>
      <c r="B109" s="47" t="s">
        <v>59</v>
      </c>
      <c r="C109" s="14" t="s">
        <v>18</v>
      </c>
      <c r="D109" s="14"/>
      <c r="E109" s="15"/>
      <c r="F109" s="48">
        <f>SUM(F74:F107)</f>
        <v>0</v>
      </c>
    </row>
    <row r="110" spans="1:8" x14ac:dyDescent="0.25">
      <c r="A110" s="17"/>
      <c r="B110" s="49"/>
      <c r="C110" s="17"/>
      <c r="D110" s="17"/>
      <c r="E110" s="50"/>
      <c r="F110" s="51"/>
    </row>
    <row r="111" spans="1:8" ht="12" thickBot="1" x14ac:dyDescent="0.3">
      <c r="A111" s="4"/>
      <c r="B111" s="52" t="s">
        <v>60</v>
      </c>
      <c r="C111" s="4"/>
      <c r="D111" s="4"/>
      <c r="E111" s="6"/>
      <c r="F111" s="7"/>
    </row>
    <row r="112" spans="1:8" ht="12" thickTop="1" x14ac:dyDescent="0.25">
      <c r="A112" s="53" t="s">
        <v>0</v>
      </c>
      <c r="B112" s="54" t="s">
        <v>61</v>
      </c>
      <c r="C112" s="55" t="s">
        <v>62</v>
      </c>
      <c r="D112" s="55"/>
      <c r="E112" s="56"/>
      <c r="F112" s="57">
        <f>+F66</f>
        <v>0</v>
      </c>
    </row>
    <row r="113" spans="1:7" x14ac:dyDescent="0.25">
      <c r="A113" s="58" t="s">
        <v>13</v>
      </c>
      <c r="B113" s="59" t="s">
        <v>63</v>
      </c>
      <c r="C113" s="60" t="s">
        <v>62</v>
      </c>
      <c r="D113" s="60"/>
      <c r="E113" s="61"/>
      <c r="F113" s="62">
        <f>+F109</f>
        <v>0</v>
      </c>
    </row>
    <row r="114" spans="1:7" x14ac:dyDescent="0.25">
      <c r="A114" s="58"/>
      <c r="B114" s="59" t="s">
        <v>64</v>
      </c>
      <c r="C114" s="60" t="s">
        <v>62</v>
      </c>
      <c r="D114" s="60"/>
      <c r="E114" s="61"/>
      <c r="F114" s="63">
        <f>+F112+F113</f>
        <v>0</v>
      </c>
    </row>
    <row r="115" spans="1:7" ht="12" thickBot="1" x14ac:dyDescent="0.3">
      <c r="A115" s="64"/>
      <c r="B115" s="65" t="s">
        <v>65</v>
      </c>
      <c r="C115" s="66" t="s">
        <v>62</v>
      </c>
      <c r="D115" s="66"/>
      <c r="E115" s="67"/>
      <c r="F115" s="68">
        <f>+F114*1.25</f>
        <v>0</v>
      </c>
    </row>
    <row r="116" spans="1:7" ht="12" thickTop="1" x14ac:dyDescent="0.2"/>
    <row r="117" spans="1:7" ht="9.75" customHeight="1" x14ac:dyDescent="0.2"/>
    <row r="118" spans="1:7" hidden="1" x14ac:dyDescent="0.2"/>
    <row r="119" spans="1:7" ht="14.25" x14ac:dyDescent="0.2">
      <c r="A119" s="322"/>
      <c r="B119" s="323"/>
      <c r="C119" s="324"/>
      <c r="D119" s="325"/>
      <c r="E119" s="326"/>
      <c r="F119" s="327"/>
      <c r="G119" s="327"/>
    </row>
    <row r="120" spans="1:7" ht="14.25" x14ac:dyDescent="0.2">
      <c r="A120" s="322"/>
      <c r="B120" s="323"/>
      <c r="C120" s="324" t="s">
        <v>440</v>
      </c>
      <c r="D120" s="325"/>
      <c r="E120" s="326"/>
      <c r="F120" s="327"/>
      <c r="G120" s="327"/>
    </row>
    <row r="121" spans="1:7" ht="14.25" x14ac:dyDescent="0.2">
      <c r="A121" s="322"/>
      <c r="B121" s="323"/>
      <c r="C121" s="324"/>
      <c r="D121" s="325"/>
      <c r="E121" s="326"/>
      <c r="F121" s="327"/>
      <c r="G121" s="327"/>
    </row>
    <row r="122" spans="1:7" ht="14.25" x14ac:dyDescent="0.2">
      <c r="A122" s="322"/>
      <c r="B122" s="323"/>
      <c r="C122" s="324" t="s">
        <v>441</v>
      </c>
      <c r="D122" s="325"/>
      <c r="E122" s="326"/>
      <c r="F122" s="327"/>
      <c r="G122" s="327"/>
    </row>
    <row r="123" spans="1:7" ht="15" x14ac:dyDescent="0.25">
      <c r="A123"/>
      <c r="B123"/>
      <c r="C123"/>
      <c r="D123"/>
      <c r="E123"/>
      <c r="F123"/>
      <c r="G123"/>
    </row>
    <row r="124" spans="1:7" ht="15" x14ac:dyDescent="0.25">
      <c r="A124"/>
      <c r="B124"/>
      <c r="C124"/>
      <c r="D124"/>
      <c r="E124"/>
      <c r="F124"/>
      <c r="G124"/>
    </row>
    <row r="125" spans="1:7" ht="15" x14ac:dyDescent="0.25">
      <c r="A125"/>
      <c r="B125"/>
      <c r="C125"/>
      <c r="D125"/>
      <c r="E125"/>
      <c r="F125"/>
      <c r="G125"/>
    </row>
    <row r="126" spans="1:7" ht="15" x14ac:dyDescent="0.25">
      <c r="A126"/>
      <c r="B126"/>
      <c r="C126"/>
      <c r="D126"/>
      <c r="E126"/>
      <c r="F126"/>
      <c r="G126"/>
    </row>
    <row r="127" spans="1:7" ht="15" x14ac:dyDescent="0.25">
      <c r="A127"/>
      <c r="B127"/>
      <c r="C127"/>
      <c r="D127"/>
      <c r="E127"/>
      <c r="F127"/>
      <c r="G127"/>
    </row>
    <row r="128" spans="1:7" ht="15" x14ac:dyDescent="0.25">
      <c r="A128"/>
      <c r="B128"/>
      <c r="C128"/>
      <c r="D128"/>
      <c r="E128"/>
      <c r="F128"/>
      <c r="G128"/>
    </row>
    <row r="129" spans="1:7" ht="15" x14ac:dyDescent="0.25">
      <c r="A129"/>
      <c r="B129"/>
      <c r="C129"/>
      <c r="D129"/>
      <c r="E129"/>
      <c r="F129"/>
      <c r="G129"/>
    </row>
    <row r="130" spans="1:7" ht="15" x14ac:dyDescent="0.25">
      <c r="A130"/>
      <c r="B130"/>
      <c r="C130"/>
      <c r="D130"/>
      <c r="E130"/>
      <c r="F130"/>
      <c r="G130"/>
    </row>
    <row r="131" spans="1:7" ht="15" x14ac:dyDescent="0.25">
      <c r="A131"/>
      <c r="B131"/>
      <c r="C131"/>
      <c r="D131"/>
      <c r="E131"/>
      <c r="F131"/>
      <c r="G131"/>
    </row>
  </sheetData>
  <mergeCells count="35">
    <mergeCell ref="B51:B52"/>
    <mergeCell ref="C51:C52"/>
    <mergeCell ref="D51:D52"/>
    <mergeCell ref="F51:F52"/>
    <mergeCell ref="B47:B48"/>
    <mergeCell ref="B49:B50"/>
    <mergeCell ref="C49:C50"/>
    <mergeCell ref="D49:D50"/>
    <mergeCell ref="E49:E50"/>
    <mergeCell ref="C47:C48"/>
    <mergeCell ref="D47:D48"/>
    <mergeCell ref="E47:E48"/>
    <mergeCell ref="F47:F48"/>
    <mergeCell ref="F49:F50"/>
    <mergeCell ref="A4:A5"/>
    <mergeCell ref="B4:B5"/>
    <mergeCell ref="C4:C5"/>
    <mergeCell ref="D4:D5"/>
    <mergeCell ref="F4:F5"/>
    <mergeCell ref="B71:B72"/>
    <mergeCell ref="C71:C72"/>
    <mergeCell ref="D71:D72"/>
    <mergeCell ref="F71:F72"/>
    <mergeCell ref="A101:A104"/>
    <mergeCell ref="B69:B70"/>
    <mergeCell ref="C69:C70"/>
    <mergeCell ref="D69:D70"/>
    <mergeCell ref="E69:E70"/>
    <mergeCell ref="F69:F70"/>
    <mergeCell ref="A2:A3"/>
    <mergeCell ref="B2:B3"/>
    <mergeCell ref="C2:C3"/>
    <mergeCell ref="D2:D3"/>
    <mergeCell ref="F2:F3"/>
    <mergeCell ref="E2: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B51"/>
  <sheetViews>
    <sheetView workbookViewId="0">
      <selection sqref="A1:C1"/>
    </sheetView>
  </sheetViews>
  <sheetFormatPr defaultColWidth="9.140625" defaultRowHeight="11.25" x14ac:dyDescent="0.2"/>
  <cols>
    <col min="1" max="1" width="3.42578125" style="75" customWidth="1"/>
    <col min="2" max="2" width="7.28515625" style="75" customWidth="1"/>
    <col min="3" max="3" width="27.42578125" style="75" customWidth="1"/>
    <col min="4" max="4" width="9.7109375" style="162" customWidth="1"/>
    <col min="5" max="5" width="6.7109375" style="162" customWidth="1"/>
    <col min="6" max="6" width="7" style="162" customWidth="1"/>
    <col min="7" max="7" width="7.42578125" style="162" customWidth="1"/>
    <col min="8" max="8" width="6.42578125" style="162" customWidth="1"/>
    <col min="9" max="9" width="7.140625" style="162" customWidth="1"/>
    <col min="10" max="10" width="7.7109375" style="162" customWidth="1"/>
    <col min="11" max="11" width="6.140625" style="162" customWidth="1"/>
    <col min="12" max="12" width="6.7109375" style="162" customWidth="1"/>
    <col min="13" max="13" width="7" style="162" customWidth="1"/>
    <col min="14" max="14" width="5.85546875" style="162" customWidth="1"/>
    <col min="15" max="15" width="8" style="75" bestFit="1" customWidth="1"/>
    <col min="16" max="16" width="25.5703125" style="163" customWidth="1"/>
    <col min="17" max="17" width="9.5703125" style="162" bestFit="1" customWidth="1"/>
    <col min="18" max="19" width="10.28515625" style="162" bestFit="1" customWidth="1"/>
    <col min="20" max="20" width="10" style="162" bestFit="1" customWidth="1"/>
    <col min="21" max="21" width="10.28515625" style="162" customWidth="1"/>
    <col min="22" max="22" width="10.140625" style="162" customWidth="1"/>
    <col min="23" max="23" width="10.28515625" style="162" customWidth="1"/>
    <col min="24" max="24" width="10.28515625" style="162" bestFit="1" customWidth="1"/>
    <col min="25" max="25" width="10" style="162" bestFit="1" customWidth="1"/>
    <col min="26" max="26" width="9.5703125" style="162" customWidth="1"/>
    <col min="27" max="27" width="10.85546875" style="162" bestFit="1" customWidth="1"/>
    <col min="28" max="28" width="11.42578125" style="75" customWidth="1"/>
    <col min="29" max="256" width="9.140625" style="75"/>
    <col min="257" max="257" width="3.42578125" style="75" customWidth="1"/>
    <col min="258" max="258" width="7.28515625" style="75" customWidth="1"/>
    <col min="259" max="259" width="27.42578125" style="75" customWidth="1"/>
    <col min="260" max="260" width="9.7109375" style="75" customWidth="1"/>
    <col min="261" max="261" width="6.7109375" style="75" customWidth="1"/>
    <col min="262" max="262" width="7" style="75" customWidth="1"/>
    <col min="263" max="263" width="7.42578125" style="75" customWidth="1"/>
    <col min="264" max="264" width="6.42578125" style="75" customWidth="1"/>
    <col min="265" max="265" width="7.140625" style="75" customWidth="1"/>
    <col min="266" max="266" width="7.7109375" style="75" customWidth="1"/>
    <col min="267" max="267" width="6.140625" style="75" customWidth="1"/>
    <col min="268" max="268" width="6.7109375" style="75" customWidth="1"/>
    <col min="269" max="269" width="7" style="75" customWidth="1"/>
    <col min="270" max="270" width="5.85546875" style="75" customWidth="1"/>
    <col min="271" max="271" width="8" style="75" bestFit="1" customWidth="1"/>
    <col min="272" max="272" width="25.5703125" style="75" customWidth="1"/>
    <col min="273" max="273" width="9.5703125" style="75" bestFit="1" customWidth="1"/>
    <col min="274" max="275" width="10.28515625" style="75" bestFit="1" customWidth="1"/>
    <col min="276" max="276" width="10" style="75" bestFit="1" customWidth="1"/>
    <col min="277" max="277" width="10.28515625" style="75" customWidth="1"/>
    <col min="278" max="278" width="10.140625" style="75" customWidth="1"/>
    <col min="279" max="279" width="10.28515625" style="75" customWidth="1"/>
    <col min="280" max="280" width="10.28515625" style="75" bestFit="1" customWidth="1"/>
    <col min="281" max="281" width="10" style="75" bestFit="1" customWidth="1"/>
    <col min="282" max="282" width="9.5703125" style="75" customWidth="1"/>
    <col min="283" max="283" width="10.85546875" style="75" bestFit="1" customWidth="1"/>
    <col min="284" max="284" width="11.42578125" style="75" customWidth="1"/>
    <col min="285" max="512" width="9.140625" style="75"/>
    <col min="513" max="513" width="3.42578125" style="75" customWidth="1"/>
    <col min="514" max="514" width="7.28515625" style="75" customWidth="1"/>
    <col min="515" max="515" width="27.42578125" style="75" customWidth="1"/>
    <col min="516" max="516" width="9.7109375" style="75" customWidth="1"/>
    <col min="517" max="517" width="6.7109375" style="75" customWidth="1"/>
    <col min="518" max="518" width="7" style="75" customWidth="1"/>
    <col min="519" max="519" width="7.42578125" style="75" customWidth="1"/>
    <col min="520" max="520" width="6.42578125" style="75" customWidth="1"/>
    <col min="521" max="521" width="7.140625" style="75" customWidth="1"/>
    <col min="522" max="522" width="7.7109375" style="75" customWidth="1"/>
    <col min="523" max="523" width="6.140625" style="75" customWidth="1"/>
    <col min="524" max="524" width="6.7109375" style="75" customWidth="1"/>
    <col min="525" max="525" width="7" style="75" customWidth="1"/>
    <col min="526" max="526" width="5.85546875" style="75" customWidth="1"/>
    <col min="527" max="527" width="8" style="75" bestFit="1" customWidth="1"/>
    <col min="528" max="528" width="25.5703125" style="75" customWidth="1"/>
    <col min="529" max="529" width="9.5703125" style="75" bestFit="1" customWidth="1"/>
    <col min="530" max="531" width="10.28515625" style="75" bestFit="1" customWidth="1"/>
    <col min="532" max="532" width="10" style="75" bestFit="1" customWidth="1"/>
    <col min="533" max="533" width="10.28515625" style="75" customWidth="1"/>
    <col min="534" max="534" width="10.140625" style="75" customWidth="1"/>
    <col min="535" max="535" width="10.28515625" style="75" customWidth="1"/>
    <col min="536" max="536" width="10.28515625" style="75" bestFit="1" customWidth="1"/>
    <col min="537" max="537" width="10" style="75" bestFit="1" customWidth="1"/>
    <col min="538" max="538" width="9.5703125" style="75" customWidth="1"/>
    <col min="539" max="539" width="10.85546875" style="75" bestFit="1" customWidth="1"/>
    <col min="540" max="540" width="11.42578125" style="75" customWidth="1"/>
    <col min="541" max="768" width="9.140625" style="75"/>
    <col min="769" max="769" width="3.42578125" style="75" customWidth="1"/>
    <col min="770" max="770" width="7.28515625" style="75" customWidth="1"/>
    <col min="771" max="771" width="27.42578125" style="75" customWidth="1"/>
    <col min="772" max="772" width="9.7109375" style="75" customWidth="1"/>
    <col min="773" max="773" width="6.7109375" style="75" customWidth="1"/>
    <col min="774" max="774" width="7" style="75" customWidth="1"/>
    <col min="775" max="775" width="7.42578125" style="75" customWidth="1"/>
    <col min="776" max="776" width="6.42578125" style="75" customWidth="1"/>
    <col min="777" max="777" width="7.140625" style="75" customWidth="1"/>
    <col min="778" max="778" width="7.7109375" style="75" customWidth="1"/>
    <col min="779" max="779" width="6.140625" style="75" customWidth="1"/>
    <col min="780" max="780" width="6.7109375" style="75" customWidth="1"/>
    <col min="781" max="781" width="7" style="75" customWidth="1"/>
    <col min="782" max="782" width="5.85546875" style="75" customWidth="1"/>
    <col min="783" max="783" width="8" style="75" bestFit="1" customWidth="1"/>
    <col min="784" max="784" width="25.5703125" style="75" customWidth="1"/>
    <col min="785" max="785" width="9.5703125" style="75" bestFit="1" customWidth="1"/>
    <col min="786" max="787" width="10.28515625" style="75" bestFit="1" customWidth="1"/>
    <col min="788" max="788" width="10" style="75" bestFit="1" customWidth="1"/>
    <col min="789" max="789" width="10.28515625" style="75" customWidth="1"/>
    <col min="790" max="790" width="10.140625" style="75" customWidth="1"/>
    <col min="791" max="791" width="10.28515625" style="75" customWidth="1"/>
    <col min="792" max="792" width="10.28515625" style="75" bestFit="1" customWidth="1"/>
    <col min="793" max="793" width="10" style="75" bestFit="1" customWidth="1"/>
    <col min="794" max="794" width="9.5703125" style="75" customWidth="1"/>
    <col min="795" max="795" width="10.85546875" style="75" bestFit="1" customWidth="1"/>
    <col min="796" max="796" width="11.42578125" style="75" customWidth="1"/>
    <col min="797" max="1024" width="9.140625" style="75"/>
    <col min="1025" max="1025" width="3.42578125" style="75" customWidth="1"/>
    <col min="1026" max="1026" width="7.28515625" style="75" customWidth="1"/>
    <col min="1027" max="1027" width="27.42578125" style="75" customWidth="1"/>
    <col min="1028" max="1028" width="9.7109375" style="75" customWidth="1"/>
    <col min="1029" max="1029" width="6.7109375" style="75" customWidth="1"/>
    <col min="1030" max="1030" width="7" style="75" customWidth="1"/>
    <col min="1031" max="1031" width="7.42578125" style="75" customWidth="1"/>
    <col min="1032" max="1032" width="6.42578125" style="75" customWidth="1"/>
    <col min="1033" max="1033" width="7.140625" style="75" customWidth="1"/>
    <col min="1034" max="1034" width="7.7109375" style="75" customWidth="1"/>
    <col min="1035" max="1035" width="6.140625" style="75" customWidth="1"/>
    <col min="1036" max="1036" width="6.7109375" style="75" customWidth="1"/>
    <col min="1037" max="1037" width="7" style="75" customWidth="1"/>
    <col min="1038" max="1038" width="5.85546875" style="75" customWidth="1"/>
    <col min="1039" max="1039" width="8" style="75" bestFit="1" customWidth="1"/>
    <col min="1040" max="1040" width="25.5703125" style="75" customWidth="1"/>
    <col min="1041" max="1041" width="9.5703125" style="75" bestFit="1" customWidth="1"/>
    <col min="1042" max="1043" width="10.28515625" style="75" bestFit="1" customWidth="1"/>
    <col min="1044" max="1044" width="10" style="75" bestFit="1" customWidth="1"/>
    <col min="1045" max="1045" width="10.28515625" style="75" customWidth="1"/>
    <col min="1046" max="1046" width="10.140625" style="75" customWidth="1"/>
    <col min="1047" max="1047" width="10.28515625" style="75" customWidth="1"/>
    <col min="1048" max="1048" width="10.28515625" style="75" bestFit="1" customWidth="1"/>
    <col min="1049" max="1049" width="10" style="75" bestFit="1" customWidth="1"/>
    <col min="1050" max="1050" width="9.5703125" style="75" customWidth="1"/>
    <col min="1051" max="1051" width="10.85546875" style="75" bestFit="1" customWidth="1"/>
    <col min="1052" max="1052" width="11.42578125" style="75" customWidth="1"/>
    <col min="1053" max="1280" width="9.140625" style="75"/>
    <col min="1281" max="1281" width="3.42578125" style="75" customWidth="1"/>
    <col min="1282" max="1282" width="7.28515625" style="75" customWidth="1"/>
    <col min="1283" max="1283" width="27.42578125" style="75" customWidth="1"/>
    <col min="1284" max="1284" width="9.7109375" style="75" customWidth="1"/>
    <col min="1285" max="1285" width="6.7109375" style="75" customWidth="1"/>
    <col min="1286" max="1286" width="7" style="75" customWidth="1"/>
    <col min="1287" max="1287" width="7.42578125" style="75" customWidth="1"/>
    <col min="1288" max="1288" width="6.42578125" style="75" customWidth="1"/>
    <col min="1289" max="1289" width="7.140625" style="75" customWidth="1"/>
    <col min="1290" max="1290" width="7.7109375" style="75" customWidth="1"/>
    <col min="1291" max="1291" width="6.140625" style="75" customWidth="1"/>
    <col min="1292" max="1292" width="6.7109375" style="75" customWidth="1"/>
    <col min="1293" max="1293" width="7" style="75" customWidth="1"/>
    <col min="1294" max="1294" width="5.85546875" style="75" customWidth="1"/>
    <col min="1295" max="1295" width="8" style="75" bestFit="1" customWidth="1"/>
    <col min="1296" max="1296" width="25.5703125" style="75" customWidth="1"/>
    <col min="1297" max="1297" width="9.5703125" style="75" bestFit="1" customWidth="1"/>
    <col min="1298" max="1299" width="10.28515625" style="75" bestFit="1" customWidth="1"/>
    <col min="1300" max="1300" width="10" style="75" bestFit="1" customWidth="1"/>
    <col min="1301" max="1301" width="10.28515625" style="75" customWidth="1"/>
    <col min="1302" max="1302" width="10.140625" style="75" customWidth="1"/>
    <col min="1303" max="1303" width="10.28515625" style="75" customWidth="1"/>
    <col min="1304" max="1304" width="10.28515625" style="75" bestFit="1" customWidth="1"/>
    <col min="1305" max="1305" width="10" style="75" bestFit="1" customWidth="1"/>
    <col min="1306" max="1306" width="9.5703125" style="75" customWidth="1"/>
    <col min="1307" max="1307" width="10.85546875" style="75" bestFit="1" customWidth="1"/>
    <col min="1308" max="1308" width="11.42578125" style="75" customWidth="1"/>
    <col min="1309" max="1536" width="9.140625" style="75"/>
    <col min="1537" max="1537" width="3.42578125" style="75" customWidth="1"/>
    <col min="1538" max="1538" width="7.28515625" style="75" customWidth="1"/>
    <col min="1539" max="1539" width="27.42578125" style="75" customWidth="1"/>
    <col min="1540" max="1540" width="9.7109375" style="75" customWidth="1"/>
    <col min="1541" max="1541" width="6.7109375" style="75" customWidth="1"/>
    <col min="1542" max="1542" width="7" style="75" customWidth="1"/>
    <col min="1543" max="1543" width="7.42578125" style="75" customWidth="1"/>
    <col min="1544" max="1544" width="6.42578125" style="75" customWidth="1"/>
    <col min="1545" max="1545" width="7.140625" style="75" customWidth="1"/>
    <col min="1546" max="1546" width="7.7109375" style="75" customWidth="1"/>
    <col min="1547" max="1547" width="6.140625" style="75" customWidth="1"/>
    <col min="1548" max="1548" width="6.7109375" style="75" customWidth="1"/>
    <col min="1549" max="1549" width="7" style="75" customWidth="1"/>
    <col min="1550" max="1550" width="5.85546875" style="75" customWidth="1"/>
    <col min="1551" max="1551" width="8" style="75" bestFit="1" customWidth="1"/>
    <col min="1552" max="1552" width="25.5703125" style="75" customWidth="1"/>
    <col min="1553" max="1553" width="9.5703125" style="75" bestFit="1" customWidth="1"/>
    <col min="1554" max="1555" width="10.28515625" style="75" bestFit="1" customWidth="1"/>
    <col min="1556" max="1556" width="10" style="75" bestFit="1" customWidth="1"/>
    <col min="1557" max="1557" width="10.28515625" style="75" customWidth="1"/>
    <col min="1558" max="1558" width="10.140625" style="75" customWidth="1"/>
    <col min="1559" max="1559" width="10.28515625" style="75" customWidth="1"/>
    <col min="1560" max="1560" width="10.28515625" style="75" bestFit="1" customWidth="1"/>
    <col min="1561" max="1561" width="10" style="75" bestFit="1" customWidth="1"/>
    <col min="1562" max="1562" width="9.5703125" style="75" customWidth="1"/>
    <col min="1563" max="1563" width="10.85546875" style="75" bestFit="1" customWidth="1"/>
    <col min="1564" max="1564" width="11.42578125" style="75" customWidth="1"/>
    <col min="1565" max="1792" width="9.140625" style="75"/>
    <col min="1793" max="1793" width="3.42578125" style="75" customWidth="1"/>
    <col min="1794" max="1794" width="7.28515625" style="75" customWidth="1"/>
    <col min="1795" max="1795" width="27.42578125" style="75" customWidth="1"/>
    <col min="1796" max="1796" width="9.7109375" style="75" customWidth="1"/>
    <col min="1797" max="1797" width="6.7109375" style="75" customWidth="1"/>
    <col min="1798" max="1798" width="7" style="75" customWidth="1"/>
    <col min="1799" max="1799" width="7.42578125" style="75" customWidth="1"/>
    <col min="1800" max="1800" width="6.42578125" style="75" customWidth="1"/>
    <col min="1801" max="1801" width="7.140625" style="75" customWidth="1"/>
    <col min="1802" max="1802" width="7.7109375" style="75" customWidth="1"/>
    <col min="1803" max="1803" width="6.140625" style="75" customWidth="1"/>
    <col min="1804" max="1804" width="6.7109375" style="75" customWidth="1"/>
    <col min="1805" max="1805" width="7" style="75" customWidth="1"/>
    <col min="1806" max="1806" width="5.85546875" style="75" customWidth="1"/>
    <col min="1807" max="1807" width="8" style="75" bestFit="1" customWidth="1"/>
    <col min="1808" max="1808" width="25.5703125" style="75" customWidth="1"/>
    <col min="1809" max="1809" width="9.5703125" style="75" bestFit="1" customWidth="1"/>
    <col min="1810" max="1811" width="10.28515625" style="75" bestFit="1" customWidth="1"/>
    <col min="1812" max="1812" width="10" style="75" bestFit="1" customWidth="1"/>
    <col min="1813" max="1813" width="10.28515625" style="75" customWidth="1"/>
    <col min="1814" max="1814" width="10.140625" style="75" customWidth="1"/>
    <col min="1815" max="1815" width="10.28515625" style="75" customWidth="1"/>
    <col min="1816" max="1816" width="10.28515625" style="75" bestFit="1" customWidth="1"/>
    <col min="1817" max="1817" width="10" style="75" bestFit="1" customWidth="1"/>
    <col min="1818" max="1818" width="9.5703125" style="75" customWidth="1"/>
    <col min="1819" max="1819" width="10.85546875" style="75" bestFit="1" customWidth="1"/>
    <col min="1820" max="1820" width="11.42578125" style="75" customWidth="1"/>
    <col min="1821" max="2048" width="9.140625" style="75"/>
    <col min="2049" max="2049" width="3.42578125" style="75" customWidth="1"/>
    <col min="2050" max="2050" width="7.28515625" style="75" customWidth="1"/>
    <col min="2051" max="2051" width="27.42578125" style="75" customWidth="1"/>
    <col min="2052" max="2052" width="9.7109375" style="75" customWidth="1"/>
    <col min="2053" max="2053" width="6.7109375" style="75" customWidth="1"/>
    <col min="2054" max="2054" width="7" style="75" customWidth="1"/>
    <col min="2055" max="2055" width="7.42578125" style="75" customWidth="1"/>
    <col min="2056" max="2056" width="6.42578125" style="75" customWidth="1"/>
    <col min="2057" max="2057" width="7.140625" style="75" customWidth="1"/>
    <col min="2058" max="2058" width="7.7109375" style="75" customWidth="1"/>
    <col min="2059" max="2059" width="6.140625" style="75" customWidth="1"/>
    <col min="2060" max="2060" width="6.7109375" style="75" customWidth="1"/>
    <col min="2061" max="2061" width="7" style="75" customWidth="1"/>
    <col min="2062" max="2062" width="5.85546875" style="75" customWidth="1"/>
    <col min="2063" max="2063" width="8" style="75" bestFit="1" customWidth="1"/>
    <col min="2064" max="2064" width="25.5703125" style="75" customWidth="1"/>
    <col min="2065" max="2065" width="9.5703125" style="75" bestFit="1" customWidth="1"/>
    <col min="2066" max="2067" width="10.28515625" style="75" bestFit="1" customWidth="1"/>
    <col min="2068" max="2068" width="10" style="75" bestFit="1" customWidth="1"/>
    <col min="2069" max="2069" width="10.28515625" style="75" customWidth="1"/>
    <col min="2070" max="2070" width="10.140625" style="75" customWidth="1"/>
    <col min="2071" max="2071" width="10.28515625" style="75" customWidth="1"/>
    <col min="2072" max="2072" width="10.28515625" style="75" bestFit="1" customWidth="1"/>
    <col min="2073" max="2073" width="10" style="75" bestFit="1" customWidth="1"/>
    <col min="2074" max="2074" width="9.5703125" style="75" customWidth="1"/>
    <col min="2075" max="2075" width="10.85546875" style="75" bestFit="1" customWidth="1"/>
    <col min="2076" max="2076" width="11.42578125" style="75" customWidth="1"/>
    <col min="2077" max="2304" width="9.140625" style="75"/>
    <col min="2305" max="2305" width="3.42578125" style="75" customWidth="1"/>
    <col min="2306" max="2306" width="7.28515625" style="75" customWidth="1"/>
    <col min="2307" max="2307" width="27.42578125" style="75" customWidth="1"/>
    <col min="2308" max="2308" width="9.7109375" style="75" customWidth="1"/>
    <col min="2309" max="2309" width="6.7109375" style="75" customWidth="1"/>
    <col min="2310" max="2310" width="7" style="75" customWidth="1"/>
    <col min="2311" max="2311" width="7.42578125" style="75" customWidth="1"/>
    <col min="2312" max="2312" width="6.42578125" style="75" customWidth="1"/>
    <col min="2313" max="2313" width="7.140625" style="75" customWidth="1"/>
    <col min="2314" max="2314" width="7.7109375" style="75" customWidth="1"/>
    <col min="2315" max="2315" width="6.140625" style="75" customWidth="1"/>
    <col min="2316" max="2316" width="6.7109375" style="75" customWidth="1"/>
    <col min="2317" max="2317" width="7" style="75" customWidth="1"/>
    <col min="2318" max="2318" width="5.85546875" style="75" customWidth="1"/>
    <col min="2319" max="2319" width="8" style="75" bestFit="1" customWidth="1"/>
    <col min="2320" max="2320" width="25.5703125" style="75" customWidth="1"/>
    <col min="2321" max="2321" width="9.5703125" style="75" bestFit="1" customWidth="1"/>
    <col min="2322" max="2323" width="10.28515625" style="75" bestFit="1" customWidth="1"/>
    <col min="2324" max="2324" width="10" style="75" bestFit="1" customWidth="1"/>
    <col min="2325" max="2325" width="10.28515625" style="75" customWidth="1"/>
    <col min="2326" max="2326" width="10.140625" style="75" customWidth="1"/>
    <col min="2327" max="2327" width="10.28515625" style="75" customWidth="1"/>
    <col min="2328" max="2328" width="10.28515625" style="75" bestFit="1" customWidth="1"/>
    <col min="2329" max="2329" width="10" style="75" bestFit="1" customWidth="1"/>
    <col min="2330" max="2330" width="9.5703125" style="75" customWidth="1"/>
    <col min="2331" max="2331" width="10.85546875" style="75" bestFit="1" customWidth="1"/>
    <col min="2332" max="2332" width="11.42578125" style="75" customWidth="1"/>
    <col min="2333" max="2560" width="9.140625" style="75"/>
    <col min="2561" max="2561" width="3.42578125" style="75" customWidth="1"/>
    <col min="2562" max="2562" width="7.28515625" style="75" customWidth="1"/>
    <col min="2563" max="2563" width="27.42578125" style="75" customWidth="1"/>
    <col min="2564" max="2564" width="9.7109375" style="75" customWidth="1"/>
    <col min="2565" max="2565" width="6.7109375" style="75" customWidth="1"/>
    <col min="2566" max="2566" width="7" style="75" customWidth="1"/>
    <col min="2567" max="2567" width="7.42578125" style="75" customWidth="1"/>
    <col min="2568" max="2568" width="6.42578125" style="75" customWidth="1"/>
    <col min="2569" max="2569" width="7.140625" style="75" customWidth="1"/>
    <col min="2570" max="2570" width="7.7109375" style="75" customWidth="1"/>
    <col min="2571" max="2571" width="6.140625" style="75" customWidth="1"/>
    <col min="2572" max="2572" width="6.7109375" style="75" customWidth="1"/>
    <col min="2573" max="2573" width="7" style="75" customWidth="1"/>
    <col min="2574" max="2574" width="5.85546875" style="75" customWidth="1"/>
    <col min="2575" max="2575" width="8" style="75" bestFit="1" customWidth="1"/>
    <col min="2576" max="2576" width="25.5703125" style="75" customWidth="1"/>
    <col min="2577" max="2577" width="9.5703125" style="75" bestFit="1" customWidth="1"/>
    <col min="2578" max="2579" width="10.28515625" style="75" bestFit="1" customWidth="1"/>
    <col min="2580" max="2580" width="10" style="75" bestFit="1" customWidth="1"/>
    <col min="2581" max="2581" width="10.28515625" style="75" customWidth="1"/>
    <col min="2582" max="2582" width="10.140625" style="75" customWidth="1"/>
    <col min="2583" max="2583" width="10.28515625" style="75" customWidth="1"/>
    <col min="2584" max="2584" width="10.28515625" style="75" bestFit="1" customWidth="1"/>
    <col min="2585" max="2585" width="10" style="75" bestFit="1" customWidth="1"/>
    <col min="2586" max="2586" width="9.5703125" style="75" customWidth="1"/>
    <col min="2587" max="2587" width="10.85546875" style="75" bestFit="1" customWidth="1"/>
    <col min="2588" max="2588" width="11.42578125" style="75" customWidth="1"/>
    <col min="2589" max="2816" width="9.140625" style="75"/>
    <col min="2817" max="2817" width="3.42578125" style="75" customWidth="1"/>
    <col min="2818" max="2818" width="7.28515625" style="75" customWidth="1"/>
    <col min="2819" max="2819" width="27.42578125" style="75" customWidth="1"/>
    <col min="2820" max="2820" width="9.7109375" style="75" customWidth="1"/>
    <col min="2821" max="2821" width="6.7109375" style="75" customWidth="1"/>
    <col min="2822" max="2822" width="7" style="75" customWidth="1"/>
    <col min="2823" max="2823" width="7.42578125" style="75" customWidth="1"/>
    <col min="2824" max="2824" width="6.42578125" style="75" customWidth="1"/>
    <col min="2825" max="2825" width="7.140625" style="75" customWidth="1"/>
    <col min="2826" max="2826" width="7.7109375" style="75" customWidth="1"/>
    <col min="2827" max="2827" width="6.140625" style="75" customWidth="1"/>
    <col min="2828" max="2828" width="6.7109375" style="75" customWidth="1"/>
    <col min="2829" max="2829" width="7" style="75" customWidth="1"/>
    <col min="2830" max="2830" width="5.85546875" style="75" customWidth="1"/>
    <col min="2831" max="2831" width="8" style="75" bestFit="1" customWidth="1"/>
    <col min="2832" max="2832" width="25.5703125" style="75" customWidth="1"/>
    <col min="2833" max="2833" width="9.5703125" style="75" bestFit="1" customWidth="1"/>
    <col min="2834" max="2835" width="10.28515625" style="75" bestFit="1" customWidth="1"/>
    <col min="2836" max="2836" width="10" style="75" bestFit="1" customWidth="1"/>
    <col min="2837" max="2837" width="10.28515625" style="75" customWidth="1"/>
    <col min="2838" max="2838" width="10.140625" style="75" customWidth="1"/>
    <col min="2839" max="2839" width="10.28515625" style="75" customWidth="1"/>
    <col min="2840" max="2840" width="10.28515625" style="75" bestFit="1" customWidth="1"/>
    <col min="2841" max="2841" width="10" style="75" bestFit="1" customWidth="1"/>
    <col min="2842" max="2842" width="9.5703125" style="75" customWidth="1"/>
    <col min="2843" max="2843" width="10.85546875" style="75" bestFit="1" customWidth="1"/>
    <col min="2844" max="2844" width="11.42578125" style="75" customWidth="1"/>
    <col min="2845" max="3072" width="9.140625" style="75"/>
    <col min="3073" max="3073" width="3.42578125" style="75" customWidth="1"/>
    <col min="3074" max="3074" width="7.28515625" style="75" customWidth="1"/>
    <col min="3075" max="3075" width="27.42578125" style="75" customWidth="1"/>
    <col min="3076" max="3076" width="9.7109375" style="75" customWidth="1"/>
    <col min="3077" max="3077" width="6.7109375" style="75" customWidth="1"/>
    <col min="3078" max="3078" width="7" style="75" customWidth="1"/>
    <col min="3079" max="3079" width="7.42578125" style="75" customWidth="1"/>
    <col min="3080" max="3080" width="6.42578125" style="75" customWidth="1"/>
    <col min="3081" max="3081" width="7.140625" style="75" customWidth="1"/>
    <col min="3082" max="3082" width="7.7109375" style="75" customWidth="1"/>
    <col min="3083" max="3083" width="6.140625" style="75" customWidth="1"/>
    <col min="3084" max="3084" width="6.7109375" style="75" customWidth="1"/>
    <col min="3085" max="3085" width="7" style="75" customWidth="1"/>
    <col min="3086" max="3086" width="5.85546875" style="75" customWidth="1"/>
    <col min="3087" max="3087" width="8" style="75" bestFit="1" customWidth="1"/>
    <col min="3088" max="3088" width="25.5703125" style="75" customWidth="1"/>
    <col min="3089" max="3089" width="9.5703125" style="75" bestFit="1" customWidth="1"/>
    <col min="3090" max="3091" width="10.28515625" style="75" bestFit="1" customWidth="1"/>
    <col min="3092" max="3092" width="10" style="75" bestFit="1" customWidth="1"/>
    <col min="3093" max="3093" width="10.28515625" style="75" customWidth="1"/>
    <col min="3094" max="3094" width="10.140625" style="75" customWidth="1"/>
    <col min="3095" max="3095" width="10.28515625" style="75" customWidth="1"/>
    <col min="3096" max="3096" width="10.28515625" style="75" bestFit="1" customWidth="1"/>
    <col min="3097" max="3097" width="10" style="75" bestFit="1" customWidth="1"/>
    <col min="3098" max="3098" width="9.5703125" style="75" customWidth="1"/>
    <col min="3099" max="3099" width="10.85546875" style="75" bestFit="1" customWidth="1"/>
    <col min="3100" max="3100" width="11.42578125" style="75" customWidth="1"/>
    <col min="3101" max="3328" width="9.140625" style="75"/>
    <col min="3329" max="3329" width="3.42578125" style="75" customWidth="1"/>
    <col min="3330" max="3330" width="7.28515625" style="75" customWidth="1"/>
    <col min="3331" max="3331" width="27.42578125" style="75" customWidth="1"/>
    <col min="3332" max="3332" width="9.7109375" style="75" customWidth="1"/>
    <col min="3333" max="3333" width="6.7109375" style="75" customWidth="1"/>
    <col min="3334" max="3334" width="7" style="75" customWidth="1"/>
    <col min="3335" max="3335" width="7.42578125" style="75" customWidth="1"/>
    <col min="3336" max="3336" width="6.42578125" style="75" customWidth="1"/>
    <col min="3337" max="3337" width="7.140625" style="75" customWidth="1"/>
    <col min="3338" max="3338" width="7.7109375" style="75" customWidth="1"/>
    <col min="3339" max="3339" width="6.140625" style="75" customWidth="1"/>
    <col min="3340" max="3340" width="6.7109375" style="75" customWidth="1"/>
    <col min="3341" max="3341" width="7" style="75" customWidth="1"/>
    <col min="3342" max="3342" width="5.85546875" style="75" customWidth="1"/>
    <col min="3343" max="3343" width="8" style="75" bestFit="1" customWidth="1"/>
    <col min="3344" max="3344" width="25.5703125" style="75" customWidth="1"/>
    <col min="3345" max="3345" width="9.5703125" style="75" bestFit="1" customWidth="1"/>
    <col min="3346" max="3347" width="10.28515625" style="75" bestFit="1" customWidth="1"/>
    <col min="3348" max="3348" width="10" style="75" bestFit="1" customWidth="1"/>
    <col min="3349" max="3349" width="10.28515625" style="75" customWidth="1"/>
    <col min="3350" max="3350" width="10.140625" style="75" customWidth="1"/>
    <col min="3351" max="3351" width="10.28515625" style="75" customWidth="1"/>
    <col min="3352" max="3352" width="10.28515625" style="75" bestFit="1" customWidth="1"/>
    <col min="3353" max="3353" width="10" style="75" bestFit="1" customWidth="1"/>
    <col min="3354" max="3354" width="9.5703125" style="75" customWidth="1"/>
    <col min="3355" max="3355" width="10.85546875" style="75" bestFit="1" customWidth="1"/>
    <col min="3356" max="3356" width="11.42578125" style="75" customWidth="1"/>
    <col min="3357" max="3584" width="9.140625" style="75"/>
    <col min="3585" max="3585" width="3.42578125" style="75" customWidth="1"/>
    <col min="3586" max="3586" width="7.28515625" style="75" customWidth="1"/>
    <col min="3587" max="3587" width="27.42578125" style="75" customWidth="1"/>
    <col min="3588" max="3588" width="9.7109375" style="75" customWidth="1"/>
    <col min="3589" max="3589" width="6.7109375" style="75" customWidth="1"/>
    <col min="3590" max="3590" width="7" style="75" customWidth="1"/>
    <col min="3591" max="3591" width="7.42578125" style="75" customWidth="1"/>
    <col min="3592" max="3592" width="6.42578125" style="75" customWidth="1"/>
    <col min="3593" max="3593" width="7.140625" style="75" customWidth="1"/>
    <col min="3594" max="3594" width="7.7109375" style="75" customWidth="1"/>
    <col min="3595" max="3595" width="6.140625" style="75" customWidth="1"/>
    <col min="3596" max="3596" width="6.7109375" style="75" customWidth="1"/>
    <col min="3597" max="3597" width="7" style="75" customWidth="1"/>
    <col min="3598" max="3598" width="5.85546875" style="75" customWidth="1"/>
    <col min="3599" max="3599" width="8" style="75" bestFit="1" customWidth="1"/>
    <col min="3600" max="3600" width="25.5703125" style="75" customWidth="1"/>
    <col min="3601" max="3601" width="9.5703125" style="75" bestFit="1" customWidth="1"/>
    <col min="3602" max="3603" width="10.28515625" style="75" bestFit="1" customWidth="1"/>
    <col min="3604" max="3604" width="10" style="75" bestFit="1" customWidth="1"/>
    <col min="3605" max="3605" width="10.28515625" style="75" customWidth="1"/>
    <col min="3606" max="3606" width="10.140625" style="75" customWidth="1"/>
    <col min="3607" max="3607" width="10.28515625" style="75" customWidth="1"/>
    <col min="3608" max="3608" width="10.28515625" style="75" bestFit="1" customWidth="1"/>
    <col min="3609" max="3609" width="10" style="75" bestFit="1" customWidth="1"/>
    <col min="3610" max="3610" width="9.5703125" style="75" customWidth="1"/>
    <col min="3611" max="3611" width="10.85546875" style="75" bestFit="1" customWidth="1"/>
    <col min="3612" max="3612" width="11.42578125" style="75" customWidth="1"/>
    <col min="3613" max="3840" width="9.140625" style="75"/>
    <col min="3841" max="3841" width="3.42578125" style="75" customWidth="1"/>
    <col min="3842" max="3842" width="7.28515625" style="75" customWidth="1"/>
    <col min="3843" max="3843" width="27.42578125" style="75" customWidth="1"/>
    <col min="3844" max="3844" width="9.7109375" style="75" customWidth="1"/>
    <col min="3845" max="3845" width="6.7109375" style="75" customWidth="1"/>
    <col min="3846" max="3846" width="7" style="75" customWidth="1"/>
    <col min="3847" max="3847" width="7.42578125" style="75" customWidth="1"/>
    <col min="3848" max="3848" width="6.42578125" style="75" customWidth="1"/>
    <col min="3849" max="3849" width="7.140625" style="75" customWidth="1"/>
    <col min="3850" max="3850" width="7.7109375" style="75" customWidth="1"/>
    <col min="3851" max="3851" width="6.140625" style="75" customWidth="1"/>
    <col min="3852" max="3852" width="6.7109375" style="75" customWidth="1"/>
    <col min="3853" max="3853" width="7" style="75" customWidth="1"/>
    <col min="3854" max="3854" width="5.85546875" style="75" customWidth="1"/>
    <col min="3855" max="3855" width="8" style="75" bestFit="1" customWidth="1"/>
    <col min="3856" max="3856" width="25.5703125" style="75" customWidth="1"/>
    <col min="3857" max="3857" width="9.5703125" style="75" bestFit="1" customWidth="1"/>
    <col min="3858" max="3859" width="10.28515625" style="75" bestFit="1" customWidth="1"/>
    <col min="3860" max="3860" width="10" style="75" bestFit="1" customWidth="1"/>
    <col min="3861" max="3861" width="10.28515625" style="75" customWidth="1"/>
    <col min="3862" max="3862" width="10.140625" style="75" customWidth="1"/>
    <col min="3863" max="3863" width="10.28515625" style="75" customWidth="1"/>
    <col min="3864" max="3864" width="10.28515625" style="75" bestFit="1" customWidth="1"/>
    <col min="3865" max="3865" width="10" style="75" bestFit="1" customWidth="1"/>
    <col min="3866" max="3866" width="9.5703125" style="75" customWidth="1"/>
    <col min="3867" max="3867" width="10.85546875" style="75" bestFit="1" customWidth="1"/>
    <col min="3868" max="3868" width="11.42578125" style="75" customWidth="1"/>
    <col min="3869" max="4096" width="9.140625" style="75"/>
    <col min="4097" max="4097" width="3.42578125" style="75" customWidth="1"/>
    <col min="4098" max="4098" width="7.28515625" style="75" customWidth="1"/>
    <col min="4099" max="4099" width="27.42578125" style="75" customWidth="1"/>
    <col min="4100" max="4100" width="9.7109375" style="75" customWidth="1"/>
    <col min="4101" max="4101" width="6.7109375" style="75" customWidth="1"/>
    <col min="4102" max="4102" width="7" style="75" customWidth="1"/>
    <col min="4103" max="4103" width="7.42578125" style="75" customWidth="1"/>
    <col min="4104" max="4104" width="6.42578125" style="75" customWidth="1"/>
    <col min="4105" max="4105" width="7.140625" style="75" customWidth="1"/>
    <col min="4106" max="4106" width="7.7109375" style="75" customWidth="1"/>
    <col min="4107" max="4107" width="6.140625" style="75" customWidth="1"/>
    <col min="4108" max="4108" width="6.7109375" style="75" customWidth="1"/>
    <col min="4109" max="4109" width="7" style="75" customWidth="1"/>
    <col min="4110" max="4110" width="5.85546875" style="75" customWidth="1"/>
    <col min="4111" max="4111" width="8" style="75" bestFit="1" customWidth="1"/>
    <col min="4112" max="4112" width="25.5703125" style="75" customWidth="1"/>
    <col min="4113" max="4113" width="9.5703125" style="75" bestFit="1" customWidth="1"/>
    <col min="4114" max="4115" width="10.28515625" style="75" bestFit="1" customWidth="1"/>
    <col min="4116" max="4116" width="10" style="75" bestFit="1" customWidth="1"/>
    <col min="4117" max="4117" width="10.28515625" style="75" customWidth="1"/>
    <col min="4118" max="4118" width="10.140625" style="75" customWidth="1"/>
    <col min="4119" max="4119" width="10.28515625" style="75" customWidth="1"/>
    <col min="4120" max="4120" width="10.28515625" style="75" bestFit="1" customWidth="1"/>
    <col min="4121" max="4121" width="10" style="75" bestFit="1" customWidth="1"/>
    <col min="4122" max="4122" width="9.5703125" style="75" customWidth="1"/>
    <col min="4123" max="4123" width="10.85546875" style="75" bestFit="1" customWidth="1"/>
    <col min="4124" max="4124" width="11.42578125" style="75" customWidth="1"/>
    <col min="4125" max="4352" width="9.140625" style="75"/>
    <col min="4353" max="4353" width="3.42578125" style="75" customWidth="1"/>
    <col min="4354" max="4354" width="7.28515625" style="75" customWidth="1"/>
    <col min="4355" max="4355" width="27.42578125" style="75" customWidth="1"/>
    <col min="4356" max="4356" width="9.7109375" style="75" customWidth="1"/>
    <col min="4357" max="4357" width="6.7109375" style="75" customWidth="1"/>
    <col min="4358" max="4358" width="7" style="75" customWidth="1"/>
    <col min="4359" max="4359" width="7.42578125" style="75" customWidth="1"/>
    <col min="4360" max="4360" width="6.42578125" style="75" customWidth="1"/>
    <col min="4361" max="4361" width="7.140625" style="75" customWidth="1"/>
    <col min="4362" max="4362" width="7.7109375" style="75" customWidth="1"/>
    <col min="4363" max="4363" width="6.140625" style="75" customWidth="1"/>
    <col min="4364" max="4364" width="6.7109375" style="75" customWidth="1"/>
    <col min="4365" max="4365" width="7" style="75" customWidth="1"/>
    <col min="4366" max="4366" width="5.85546875" style="75" customWidth="1"/>
    <col min="4367" max="4367" width="8" style="75" bestFit="1" customWidth="1"/>
    <col min="4368" max="4368" width="25.5703125" style="75" customWidth="1"/>
    <col min="4369" max="4369" width="9.5703125" style="75" bestFit="1" customWidth="1"/>
    <col min="4370" max="4371" width="10.28515625" style="75" bestFit="1" customWidth="1"/>
    <col min="4372" max="4372" width="10" style="75" bestFit="1" customWidth="1"/>
    <col min="4373" max="4373" width="10.28515625" style="75" customWidth="1"/>
    <col min="4374" max="4374" width="10.140625" style="75" customWidth="1"/>
    <col min="4375" max="4375" width="10.28515625" style="75" customWidth="1"/>
    <col min="4376" max="4376" width="10.28515625" style="75" bestFit="1" customWidth="1"/>
    <col min="4377" max="4377" width="10" style="75" bestFit="1" customWidth="1"/>
    <col min="4378" max="4378" width="9.5703125" style="75" customWidth="1"/>
    <col min="4379" max="4379" width="10.85546875" style="75" bestFit="1" customWidth="1"/>
    <col min="4380" max="4380" width="11.42578125" style="75" customWidth="1"/>
    <col min="4381" max="4608" width="9.140625" style="75"/>
    <col min="4609" max="4609" width="3.42578125" style="75" customWidth="1"/>
    <col min="4610" max="4610" width="7.28515625" style="75" customWidth="1"/>
    <col min="4611" max="4611" width="27.42578125" style="75" customWidth="1"/>
    <col min="4612" max="4612" width="9.7109375" style="75" customWidth="1"/>
    <col min="4613" max="4613" width="6.7109375" style="75" customWidth="1"/>
    <col min="4614" max="4614" width="7" style="75" customWidth="1"/>
    <col min="4615" max="4615" width="7.42578125" style="75" customWidth="1"/>
    <col min="4616" max="4616" width="6.42578125" style="75" customWidth="1"/>
    <col min="4617" max="4617" width="7.140625" style="75" customWidth="1"/>
    <col min="4618" max="4618" width="7.7109375" style="75" customWidth="1"/>
    <col min="4619" max="4619" width="6.140625" style="75" customWidth="1"/>
    <col min="4620" max="4620" width="6.7109375" style="75" customWidth="1"/>
    <col min="4621" max="4621" width="7" style="75" customWidth="1"/>
    <col min="4622" max="4622" width="5.85546875" style="75" customWidth="1"/>
    <col min="4623" max="4623" width="8" style="75" bestFit="1" customWidth="1"/>
    <col min="4624" max="4624" width="25.5703125" style="75" customWidth="1"/>
    <col min="4625" max="4625" width="9.5703125" style="75" bestFit="1" customWidth="1"/>
    <col min="4626" max="4627" width="10.28515625" style="75" bestFit="1" customWidth="1"/>
    <col min="4628" max="4628" width="10" style="75" bestFit="1" customWidth="1"/>
    <col min="4629" max="4629" width="10.28515625" style="75" customWidth="1"/>
    <col min="4630" max="4630" width="10.140625" style="75" customWidth="1"/>
    <col min="4631" max="4631" width="10.28515625" style="75" customWidth="1"/>
    <col min="4632" max="4632" width="10.28515625" style="75" bestFit="1" customWidth="1"/>
    <col min="4633" max="4633" width="10" style="75" bestFit="1" customWidth="1"/>
    <col min="4634" max="4634" width="9.5703125" style="75" customWidth="1"/>
    <col min="4635" max="4635" width="10.85546875" style="75" bestFit="1" customWidth="1"/>
    <col min="4636" max="4636" width="11.42578125" style="75" customWidth="1"/>
    <col min="4637" max="4864" width="9.140625" style="75"/>
    <col min="4865" max="4865" width="3.42578125" style="75" customWidth="1"/>
    <col min="4866" max="4866" width="7.28515625" style="75" customWidth="1"/>
    <col min="4867" max="4867" width="27.42578125" style="75" customWidth="1"/>
    <col min="4868" max="4868" width="9.7109375" style="75" customWidth="1"/>
    <col min="4869" max="4869" width="6.7109375" style="75" customWidth="1"/>
    <col min="4870" max="4870" width="7" style="75" customWidth="1"/>
    <col min="4871" max="4871" width="7.42578125" style="75" customWidth="1"/>
    <col min="4872" max="4872" width="6.42578125" style="75" customWidth="1"/>
    <col min="4873" max="4873" width="7.140625" style="75" customWidth="1"/>
    <col min="4874" max="4874" width="7.7109375" style="75" customWidth="1"/>
    <col min="4875" max="4875" width="6.140625" style="75" customWidth="1"/>
    <col min="4876" max="4876" width="6.7109375" style="75" customWidth="1"/>
    <col min="4877" max="4877" width="7" style="75" customWidth="1"/>
    <col min="4878" max="4878" width="5.85546875" style="75" customWidth="1"/>
    <col min="4879" max="4879" width="8" style="75" bestFit="1" customWidth="1"/>
    <col min="4880" max="4880" width="25.5703125" style="75" customWidth="1"/>
    <col min="4881" max="4881" width="9.5703125" style="75" bestFit="1" customWidth="1"/>
    <col min="4882" max="4883" width="10.28515625" style="75" bestFit="1" customWidth="1"/>
    <col min="4884" max="4884" width="10" style="75" bestFit="1" customWidth="1"/>
    <col min="4885" max="4885" width="10.28515625" style="75" customWidth="1"/>
    <col min="4886" max="4886" width="10.140625" style="75" customWidth="1"/>
    <col min="4887" max="4887" width="10.28515625" style="75" customWidth="1"/>
    <col min="4888" max="4888" width="10.28515625" style="75" bestFit="1" customWidth="1"/>
    <col min="4889" max="4889" width="10" style="75" bestFit="1" customWidth="1"/>
    <col min="4890" max="4890" width="9.5703125" style="75" customWidth="1"/>
    <col min="4891" max="4891" width="10.85546875" style="75" bestFit="1" customWidth="1"/>
    <col min="4892" max="4892" width="11.42578125" style="75" customWidth="1"/>
    <col min="4893" max="5120" width="9.140625" style="75"/>
    <col min="5121" max="5121" width="3.42578125" style="75" customWidth="1"/>
    <col min="5122" max="5122" width="7.28515625" style="75" customWidth="1"/>
    <col min="5123" max="5123" width="27.42578125" style="75" customWidth="1"/>
    <col min="5124" max="5124" width="9.7109375" style="75" customWidth="1"/>
    <col min="5125" max="5125" width="6.7109375" style="75" customWidth="1"/>
    <col min="5126" max="5126" width="7" style="75" customWidth="1"/>
    <col min="5127" max="5127" width="7.42578125" style="75" customWidth="1"/>
    <col min="5128" max="5128" width="6.42578125" style="75" customWidth="1"/>
    <col min="5129" max="5129" width="7.140625" style="75" customWidth="1"/>
    <col min="5130" max="5130" width="7.7109375" style="75" customWidth="1"/>
    <col min="5131" max="5131" width="6.140625" style="75" customWidth="1"/>
    <col min="5132" max="5132" width="6.7109375" style="75" customWidth="1"/>
    <col min="5133" max="5133" width="7" style="75" customWidth="1"/>
    <col min="5134" max="5134" width="5.85546875" style="75" customWidth="1"/>
    <col min="5135" max="5135" width="8" style="75" bestFit="1" customWidth="1"/>
    <col min="5136" max="5136" width="25.5703125" style="75" customWidth="1"/>
    <col min="5137" max="5137" width="9.5703125" style="75" bestFit="1" customWidth="1"/>
    <col min="5138" max="5139" width="10.28515625" style="75" bestFit="1" customWidth="1"/>
    <col min="5140" max="5140" width="10" style="75" bestFit="1" customWidth="1"/>
    <col min="5141" max="5141" width="10.28515625" style="75" customWidth="1"/>
    <col min="5142" max="5142" width="10.140625" style="75" customWidth="1"/>
    <col min="5143" max="5143" width="10.28515625" style="75" customWidth="1"/>
    <col min="5144" max="5144" width="10.28515625" style="75" bestFit="1" customWidth="1"/>
    <col min="5145" max="5145" width="10" style="75" bestFit="1" customWidth="1"/>
    <col min="5146" max="5146" width="9.5703125" style="75" customWidth="1"/>
    <col min="5147" max="5147" width="10.85546875" style="75" bestFit="1" customWidth="1"/>
    <col min="5148" max="5148" width="11.42578125" style="75" customWidth="1"/>
    <col min="5149" max="5376" width="9.140625" style="75"/>
    <col min="5377" max="5377" width="3.42578125" style="75" customWidth="1"/>
    <col min="5378" max="5378" width="7.28515625" style="75" customWidth="1"/>
    <col min="5379" max="5379" width="27.42578125" style="75" customWidth="1"/>
    <col min="5380" max="5380" width="9.7109375" style="75" customWidth="1"/>
    <col min="5381" max="5381" width="6.7109375" style="75" customWidth="1"/>
    <col min="5382" max="5382" width="7" style="75" customWidth="1"/>
    <col min="5383" max="5383" width="7.42578125" style="75" customWidth="1"/>
    <col min="5384" max="5384" width="6.42578125" style="75" customWidth="1"/>
    <col min="5385" max="5385" width="7.140625" style="75" customWidth="1"/>
    <col min="5386" max="5386" width="7.7109375" style="75" customWidth="1"/>
    <col min="5387" max="5387" width="6.140625" style="75" customWidth="1"/>
    <col min="5388" max="5388" width="6.7109375" style="75" customWidth="1"/>
    <col min="5389" max="5389" width="7" style="75" customWidth="1"/>
    <col min="5390" max="5390" width="5.85546875" style="75" customWidth="1"/>
    <col min="5391" max="5391" width="8" style="75" bestFit="1" customWidth="1"/>
    <col min="5392" max="5392" width="25.5703125" style="75" customWidth="1"/>
    <col min="5393" max="5393" width="9.5703125" style="75" bestFit="1" customWidth="1"/>
    <col min="5394" max="5395" width="10.28515625" style="75" bestFit="1" customWidth="1"/>
    <col min="5396" max="5396" width="10" style="75" bestFit="1" customWidth="1"/>
    <col min="5397" max="5397" width="10.28515625" style="75" customWidth="1"/>
    <col min="5398" max="5398" width="10.140625" style="75" customWidth="1"/>
    <col min="5399" max="5399" width="10.28515625" style="75" customWidth="1"/>
    <col min="5400" max="5400" width="10.28515625" style="75" bestFit="1" customWidth="1"/>
    <col min="5401" max="5401" width="10" style="75" bestFit="1" customWidth="1"/>
    <col min="5402" max="5402" width="9.5703125" style="75" customWidth="1"/>
    <col min="5403" max="5403" width="10.85546875" style="75" bestFit="1" customWidth="1"/>
    <col min="5404" max="5404" width="11.42578125" style="75" customWidth="1"/>
    <col min="5405" max="5632" width="9.140625" style="75"/>
    <col min="5633" max="5633" width="3.42578125" style="75" customWidth="1"/>
    <col min="5634" max="5634" width="7.28515625" style="75" customWidth="1"/>
    <col min="5635" max="5635" width="27.42578125" style="75" customWidth="1"/>
    <col min="5636" max="5636" width="9.7109375" style="75" customWidth="1"/>
    <col min="5637" max="5637" width="6.7109375" style="75" customWidth="1"/>
    <col min="5638" max="5638" width="7" style="75" customWidth="1"/>
    <col min="5639" max="5639" width="7.42578125" style="75" customWidth="1"/>
    <col min="5640" max="5640" width="6.42578125" style="75" customWidth="1"/>
    <col min="5641" max="5641" width="7.140625" style="75" customWidth="1"/>
    <col min="5642" max="5642" width="7.7109375" style="75" customWidth="1"/>
    <col min="5643" max="5643" width="6.140625" style="75" customWidth="1"/>
    <col min="5644" max="5644" width="6.7109375" style="75" customWidth="1"/>
    <col min="5645" max="5645" width="7" style="75" customWidth="1"/>
    <col min="5646" max="5646" width="5.85546875" style="75" customWidth="1"/>
    <col min="5647" max="5647" width="8" style="75" bestFit="1" customWidth="1"/>
    <col min="5648" max="5648" width="25.5703125" style="75" customWidth="1"/>
    <col min="5649" max="5649" width="9.5703125" style="75" bestFit="1" customWidth="1"/>
    <col min="5650" max="5651" width="10.28515625" style="75" bestFit="1" customWidth="1"/>
    <col min="5652" max="5652" width="10" style="75" bestFit="1" customWidth="1"/>
    <col min="5653" max="5653" width="10.28515625" style="75" customWidth="1"/>
    <col min="5654" max="5654" width="10.140625" style="75" customWidth="1"/>
    <col min="5655" max="5655" width="10.28515625" style="75" customWidth="1"/>
    <col min="5656" max="5656" width="10.28515625" style="75" bestFit="1" customWidth="1"/>
    <col min="5657" max="5657" width="10" style="75" bestFit="1" customWidth="1"/>
    <col min="5658" max="5658" width="9.5703125" style="75" customWidth="1"/>
    <col min="5659" max="5659" width="10.85546875" style="75" bestFit="1" customWidth="1"/>
    <col min="5660" max="5660" width="11.42578125" style="75" customWidth="1"/>
    <col min="5661" max="5888" width="9.140625" style="75"/>
    <col min="5889" max="5889" width="3.42578125" style="75" customWidth="1"/>
    <col min="5890" max="5890" width="7.28515625" style="75" customWidth="1"/>
    <col min="5891" max="5891" width="27.42578125" style="75" customWidth="1"/>
    <col min="5892" max="5892" width="9.7109375" style="75" customWidth="1"/>
    <col min="5893" max="5893" width="6.7109375" style="75" customWidth="1"/>
    <col min="5894" max="5894" width="7" style="75" customWidth="1"/>
    <col min="5895" max="5895" width="7.42578125" style="75" customWidth="1"/>
    <col min="5896" max="5896" width="6.42578125" style="75" customWidth="1"/>
    <col min="5897" max="5897" width="7.140625" style="75" customWidth="1"/>
    <col min="5898" max="5898" width="7.7109375" style="75" customWidth="1"/>
    <col min="5899" max="5899" width="6.140625" style="75" customWidth="1"/>
    <col min="5900" max="5900" width="6.7109375" style="75" customWidth="1"/>
    <col min="5901" max="5901" width="7" style="75" customWidth="1"/>
    <col min="5902" max="5902" width="5.85546875" style="75" customWidth="1"/>
    <col min="5903" max="5903" width="8" style="75" bestFit="1" customWidth="1"/>
    <col min="5904" max="5904" width="25.5703125" style="75" customWidth="1"/>
    <col min="5905" max="5905" width="9.5703125" style="75" bestFit="1" customWidth="1"/>
    <col min="5906" max="5907" width="10.28515625" style="75" bestFit="1" customWidth="1"/>
    <col min="5908" max="5908" width="10" style="75" bestFit="1" customWidth="1"/>
    <col min="5909" max="5909" width="10.28515625" style="75" customWidth="1"/>
    <col min="5910" max="5910" width="10.140625" style="75" customWidth="1"/>
    <col min="5911" max="5911" width="10.28515625" style="75" customWidth="1"/>
    <col min="5912" max="5912" width="10.28515625" style="75" bestFit="1" customWidth="1"/>
    <col min="5913" max="5913" width="10" style="75" bestFit="1" customWidth="1"/>
    <col min="5914" max="5914" width="9.5703125" style="75" customWidth="1"/>
    <col min="5915" max="5915" width="10.85546875" style="75" bestFit="1" customWidth="1"/>
    <col min="5916" max="5916" width="11.42578125" style="75" customWidth="1"/>
    <col min="5917" max="6144" width="9.140625" style="75"/>
    <col min="6145" max="6145" width="3.42578125" style="75" customWidth="1"/>
    <col min="6146" max="6146" width="7.28515625" style="75" customWidth="1"/>
    <col min="6147" max="6147" width="27.42578125" style="75" customWidth="1"/>
    <col min="6148" max="6148" width="9.7109375" style="75" customWidth="1"/>
    <col min="6149" max="6149" width="6.7109375" style="75" customWidth="1"/>
    <col min="6150" max="6150" width="7" style="75" customWidth="1"/>
    <col min="6151" max="6151" width="7.42578125" style="75" customWidth="1"/>
    <col min="6152" max="6152" width="6.42578125" style="75" customWidth="1"/>
    <col min="6153" max="6153" width="7.140625" style="75" customWidth="1"/>
    <col min="6154" max="6154" width="7.7109375" style="75" customWidth="1"/>
    <col min="6155" max="6155" width="6.140625" style="75" customWidth="1"/>
    <col min="6156" max="6156" width="6.7109375" style="75" customWidth="1"/>
    <col min="6157" max="6157" width="7" style="75" customWidth="1"/>
    <col min="6158" max="6158" width="5.85546875" style="75" customWidth="1"/>
    <col min="6159" max="6159" width="8" style="75" bestFit="1" customWidth="1"/>
    <col min="6160" max="6160" width="25.5703125" style="75" customWidth="1"/>
    <col min="6161" max="6161" width="9.5703125" style="75" bestFit="1" customWidth="1"/>
    <col min="6162" max="6163" width="10.28515625" style="75" bestFit="1" customWidth="1"/>
    <col min="6164" max="6164" width="10" style="75" bestFit="1" customWidth="1"/>
    <col min="6165" max="6165" width="10.28515625" style="75" customWidth="1"/>
    <col min="6166" max="6166" width="10.140625" style="75" customWidth="1"/>
    <col min="6167" max="6167" width="10.28515625" style="75" customWidth="1"/>
    <col min="6168" max="6168" width="10.28515625" style="75" bestFit="1" customWidth="1"/>
    <col min="6169" max="6169" width="10" style="75" bestFit="1" customWidth="1"/>
    <col min="6170" max="6170" width="9.5703125" style="75" customWidth="1"/>
    <col min="6171" max="6171" width="10.85546875" style="75" bestFit="1" customWidth="1"/>
    <col min="6172" max="6172" width="11.42578125" style="75" customWidth="1"/>
    <col min="6173" max="6400" width="9.140625" style="75"/>
    <col min="6401" max="6401" width="3.42578125" style="75" customWidth="1"/>
    <col min="6402" max="6402" width="7.28515625" style="75" customWidth="1"/>
    <col min="6403" max="6403" width="27.42578125" style="75" customWidth="1"/>
    <col min="6404" max="6404" width="9.7109375" style="75" customWidth="1"/>
    <col min="6405" max="6405" width="6.7109375" style="75" customWidth="1"/>
    <col min="6406" max="6406" width="7" style="75" customWidth="1"/>
    <col min="6407" max="6407" width="7.42578125" style="75" customWidth="1"/>
    <col min="6408" max="6408" width="6.42578125" style="75" customWidth="1"/>
    <col min="6409" max="6409" width="7.140625" style="75" customWidth="1"/>
    <col min="6410" max="6410" width="7.7109375" style="75" customWidth="1"/>
    <col min="6411" max="6411" width="6.140625" style="75" customWidth="1"/>
    <col min="6412" max="6412" width="6.7109375" style="75" customWidth="1"/>
    <col min="6413" max="6413" width="7" style="75" customWidth="1"/>
    <col min="6414" max="6414" width="5.85546875" style="75" customWidth="1"/>
    <col min="6415" max="6415" width="8" style="75" bestFit="1" customWidth="1"/>
    <col min="6416" max="6416" width="25.5703125" style="75" customWidth="1"/>
    <col min="6417" max="6417" width="9.5703125" style="75" bestFit="1" customWidth="1"/>
    <col min="6418" max="6419" width="10.28515625" style="75" bestFit="1" customWidth="1"/>
    <col min="6420" max="6420" width="10" style="75" bestFit="1" customWidth="1"/>
    <col min="6421" max="6421" width="10.28515625" style="75" customWidth="1"/>
    <col min="6422" max="6422" width="10.140625" style="75" customWidth="1"/>
    <col min="6423" max="6423" width="10.28515625" style="75" customWidth="1"/>
    <col min="6424" max="6424" width="10.28515625" style="75" bestFit="1" customWidth="1"/>
    <col min="6425" max="6425" width="10" style="75" bestFit="1" customWidth="1"/>
    <col min="6426" max="6426" width="9.5703125" style="75" customWidth="1"/>
    <col min="6427" max="6427" width="10.85546875" style="75" bestFit="1" customWidth="1"/>
    <col min="6428" max="6428" width="11.42578125" style="75" customWidth="1"/>
    <col min="6429" max="6656" width="9.140625" style="75"/>
    <col min="6657" max="6657" width="3.42578125" style="75" customWidth="1"/>
    <col min="6658" max="6658" width="7.28515625" style="75" customWidth="1"/>
    <col min="6659" max="6659" width="27.42578125" style="75" customWidth="1"/>
    <col min="6660" max="6660" width="9.7109375" style="75" customWidth="1"/>
    <col min="6661" max="6661" width="6.7109375" style="75" customWidth="1"/>
    <col min="6662" max="6662" width="7" style="75" customWidth="1"/>
    <col min="6663" max="6663" width="7.42578125" style="75" customWidth="1"/>
    <col min="6664" max="6664" width="6.42578125" style="75" customWidth="1"/>
    <col min="6665" max="6665" width="7.140625" style="75" customWidth="1"/>
    <col min="6666" max="6666" width="7.7109375" style="75" customWidth="1"/>
    <col min="6667" max="6667" width="6.140625" style="75" customWidth="1"/>
    <col min="6668" max="6668" width="6.7109375" style="75" customWidth="1"/>
    <col min="6669" max="6669" width="7" style="75" customWidth="1"/>
    <col min="6670" max="6670" width="5.85546875" style="75" customWidth="1"/>
    <col min="6671" max="6671" width="8" style="75" bestFit="1" customWidth="1"/>
    <col min="6672" max="6672" width="25.5703125" style="75" customWidth="1"/>
    <col min="6673" max="6673" width="9.5703125" style="75" bestFit="1" customWidth="1"/>
    <col min="6674" max="6675" width="10.28515625" style="75" bestFit="1" customWidth="1"/>
    <col min="6676" max="6676" width="10" style="75" bestFit="1" customWidth="1"/>
    <col min="6677" max="6677" width="10.28515625" style="75" customWidth="1"/>
    <col min="6678" max="6678" width="10.140625" style="75" customWidth="1"/>
    <col min="6679" max="6679" width="10.28515625" style="75" customWidth="1"/>
    <col min="6680" max="6680" width="10.28515625" style="75" bestFit="1" customWidth="1"/>
    <col min="6681" max="6681" width="10" style="75" bestFit="1" customWidth="1"/>
    <col min="6682" max="6682" width="9.5703125" style="75" customWidth="1"/>
    <col min="6683" max="6683" width="10.85546875" style="75" bestFit="1" customWidth="1"/>
    <col min="6684" max="6684" width="11.42578125" style="75" customWidth="1"/>
    <col min="6685" max="6912" width="9.140625" style="75"/>
    <col min="6913" max="6913" width="3.42578125" style="75" customWidth="1"/>
    <col min="6914" max="6914" width="7.28515625" style="75" customWidth="1"/>
    <col min="6915" max="6915" width="27.42578125" style="75" customWidth="1"/>
    <col min="6916" max="6916" width="9.7109375" style="75" customWidth="1"/>
    <col min="6917" max="6917" width="6.7109375" style="75" customWidth="1"/>
    <col min="6918" max="6918" width="7" style="75" customWidth="1"/>
    <col min="6919" max="6919" width="7.42578125" style="75" customWidth="1"/>
    <col min="6920" max="6920" width="6.42578125" style="75" customWidth="1"/>
    <col min="6921" max="6921" width="7.140625" style="75" customWidth="1"/>
    <col min="6922" max="6922" width="7.7109375" style="75" customWidth="1"/>
    <col min="6923" max="6923" width="6.140625" style="75" customWidth="1"/>
    <col min="6924" max="6924" width="6.7109375" style="75" customWidth="1"/>
    <col min="6925" max="6925" width="7" style="75" customWidth="1"/>
    <col min="6926" max="6926" width="5.85546875" style="75" customWidth="1"/>
    <col min="6927" max="6927" width="8" style="75" bestFit="1" customWidth="1"/>
    <col min="6928" max="6928" width="25.5703125" style="75" customWidth="1"/>
    <col min="6929" max="6929" width="9.5703125" style="75" bestFit="1" customWidth="1"/>
    <col min="6930" max="6931" width="10.28515625" style="75" bestFit="1" customWidth="1"/>
    <col min="6932" max="6932" width="10" style="75" bestFit="1" customWidth="1"/>
    <col min="6933" max="6933" width="10.28515625" style="75" customWidth="1"/>
    <col min="6934" max="6934" width="10.140625" style="75" customWidth="1"/>
    <col min="6935" max="6935" width="10.28515625" style="75" customWidth="1"/>
    <col min="6936" max="6936" width="10.28515625" style="75" bestFit="1" customWidth="1"/>
    <col min="6937" max="6937" width="10" style="75" bestFit="1" customWidth="1"/>
    <col min="6938" max="6938" width="9.5703125" style="75" customWidth="1"/>
    <col min="6939" max="6939" width="10.85546875" style="75" bestFit="1" customWidth="1"/>
    <col min="6940" max="6940" width="11.42578125" style="75" customWidth="1"/>
    <col min="6941" max="7168" width="9.140625" style="75"/>
    <col min="7169" max="7169" width="3.42578125" style="75" customWidth="1"/>
    <col min="7170" max="7170" width="7.28515625" style="75" customWidth="1"/>
    <col min="7171" max="7171" width="27.42578125" style="75" customWidth="1"/>
    <col min="7172" max="7172" width="9.7109375" style="75" customWidth="1"/>
    <col min="7173" max="7173" width="6.7109375" style="75" customWidth="1"/>
    <col min="7174" max="7174" width="7" style="75" customWidth="1"/>
    <col min="7175" max="7175" width="7.42578125" style="75" customWidth="1"/>
    <col min="7176" max="7176" width="6.42578125" style="75" customWidth="1"/>
    <col min="7177" max="7177" width="7.140625" style="75" customWidth="1"/>
    <col min="7178" max="7178" width="7.7109375" style="75" customWidth="1"/>
    <col min="7179" max="7179" width="6.140625" style="75" customWidth="1"/>
    <col min="7180" max="7180" width="6.7109375" style="75" customWidth="1"/>
    <col min="7181" max="7181" width="7" style="75" customWidth="1"/>
    <col min="7182" max="7182" width="5.85546875" style="75" customWidth="1"/>
    <col min="7183" max="7183" width="8" style="75" bestFit="1" customWidth="1"/>
    <col min="7184" max="7184" width="25.5703125" style="75" customWidth="1"/>
    <col min="7185" max="7185" width="9.5703125" style="75" bestFit="1" customWidth="1"/>
    <col min="7186" max="7187" width="10.28515625" style="75" bestFit="1" customWidth="1"/>
    <col min="7188" max="7188" width="10" style="75" bestFit="1" customWidth="1"/>
    <col min="7189" max="7189" width="10.28515625" style="75" customWidth="1"/>
    <col min="7190" max="7190" width="10.140625" style="75" customWidth="1"/>
    <col min="7191" max="7191" width="10.28515625" style="75" customWidth="1"/>
    <col min="7192" max="7192" width="10.28515625" style="75" bestFit="1" customWidth="1"/>
    <col min="7193" max="7193" width="10" style="75" bestFit="1" customWidth="1"/>
    <col min="7194" max="7194" width="9.5703125" style="75" customWidth="1"/>
    <col min="7195" max="7195" width="10.85546875" style="75" bestFit="1" customWidth="1"/>
    <col min="7196" max="7196" width="11.42578125" style="75" customWidth="1"/>
    <col min="7197" max="7424" width="9.140625" style="75"/>
    <col min="7425" max="7425" width="3.42578125" style="75" customWidth="1"/>
    <col min="7426" max="7426" width="7.28515625" style="75" customWidth="1"/>
    <col min="7427" max="7427" width="27.42578125" style="75" customWidth="1"/>
    <col min="7428" max="7428" width="9.7109375" style="75" customWidth="1"/>
    <col min="7429" max="7429" width="6.7109375" style="75" customWidth="1"/>
    <col min="7430" max="7430" width="7" style="75" customWidth="1"/>
    <col min="7431" max="7431" width="7.42578125" style="75" customWidth="1"/>
    <col min="7432" max="7432" width="6.42578125" style="75" customWidth="1"/>
    <col min="7433" max="7433" width="7.140625" style="75" customWidth="1"/>
    <col min="7434" max="7434" width="7.7109375" style="75" customWidth="1"/>
    <col min="7435" max="7435" width="6.140625" style="75" customWidth="1"/>
    <col min="7436" max="7436" width="6.7109375" style="75" customWidth="1"/>
    <col min="7437" max="7437" width="7" style="75" customWidth="1"/>
    <col min="7438" max="7438" width="5.85546875" style="75" customWidth="1"/>
    <col min="7439" max="7439" width="8" style="75" bestFit="1" customWidth="1"/>
    <col min="7440" max="7440" width="25.5703125" style="75" customWidth="1"/>
    <col min="7441" max="7441" width="9.5703125" style="75" bestFit="1" customWidth="1"/>
    <col min="7442" max="7443" width="10.28515625" style="75" bestFit="1" customWidth="1"/>
    <col min="7444" max="7444" width="10" style="75" bestFit="1" customWidth="1"/>
    <col min="7445" max="7445" width="10.28515625" style="75" customWidth="1"/>
    <col min="7446" max="7446" width="10.140625" style="75" customWidth="1"/>
    <col min="7447" max="7447" width="10.28515625" style="75" customWidth="1"/>
    <col min="7448" max="7448" width="10.28515625" style="75" bestFit="1" customWidth="1"/>
    <col min="7449" max="7449" width="10" style="75" bestFit="1" customWidth="1"/>
    <col min="7450" max="7450" width="9.5703125" style="75" customWidth="1"/>
    <col min="7451" max="7451" width="10.85546875" style="75" bestFit="1" customWidth="1"/>
    <col min="7452" max="7452" width="11.42578125" style="75" customWidth="1"/>
    <col min="7453" max="7680" width="9.140625" style="75"/>
    <col min="7681" max="7681" width="3.42578125" style="75" customWidth="1"/>
    <col min="7682" max="7682" width="7.28515625" style="75" customWidth="1"/>
    <col min="7683" max="7683" width="27.42578125" style="75" customWidth="1"/>
    <col min="7684" max="7684" width="9.7109375" style="75" customWidth="1"/>
    <col min="7685" max="7685" width="6.7109375" style="75" customWidth="1"/>
    <col min="7686" max="7686" width="7" style="75" customWidth="1"/>
    <col min="7687" max="7687" width="7.42578125" style="75" customWidth="1"/>
    <col min="7688" max="7688" width="6.42578125" style="75" customWidth="1"/>
    <col min="7689" max="7689" width="7.140625" style="75" customWidth="1"/>
    <col min="7690" max="7690" width="7.7109375" style="75" customWidth="1"/>
    <col min="7691" max="7691" width="6.140625" style="75" customWidth="1"/>
    <col min="7692" max="7692" width="6.7109375" style="75" customWidth="1"/>
    <col min="7693" max="7693" width="7" style="75" customWidth="1"/>
    <col min="7694" max="7694" width="5.85546875" style="75" customWidth="1"/>
    <col min="7695" max="7695" width="8" style="75" bestFit="1" customWidth="1"/>
    <col min="7696" max="7696" width="25.5703125" style="75" customWidth="1"/>
    <col min="7697" max="7697" width="9.5703125" style="75" bestFit="1" customWidth="1"/>
    <col min="7698" max="7699" width="10.28515625" style="75" bestFit="1" customWidth="1"/>
    <col min="7700" max="7700" width="10" style="75" bestFit="1" customWidth="1"/>
    <col min="7701" max="7701" width="10.28515625" style="75" customWidth="1"/>
    <col min="7702" max="7702" width="10.140625" style="75" customWidth="1"/>
    <col min="7703" max="7703" width="10.28515625" style="75" customWidth="1"/>
    <col min="7704" max="7704" width="10.28515625" style="75" bestFit="1" customWidth="1"/>
    <col min="7705" max="7705" width="10" style="75" bestFit="1" customWidth="1"/>
    <col min="7706" max="7706" width="9.5703125" style="75" customWidth="1"/>
    <col min="7707" max="7707" width="10.85546875" style="75" bestFit="1" customWidth="1"/>
    <col min="7708" max="7708" width="11.42578125" style="75" customWidth="1"/>
    <col min="7709" max="7936" width="9.140625" style="75"/>
    <col min="7937" max="7937" width="3.42578125" style="75" customWidth="1"/>
    <col min="7938" max="7938" width="7.28515625" style="75" customWidth="1"/>
    <col min="7939" max="7939" width="27.42578125" style="75" customWidth="1"/>
    <col min="7940" max="7940" width="9.7109375" style="75" customWidth="1"/>
    <col min="7941" max="7941" width="6.7109375" style="75" customWidth="1"/>
    <col min="7942" max="7942" width="7" style="75" customWidth="1"/>
    <col min="7943" max="7943" width="7.42578125" style="75" customWidth="1"/>
    <col min="7944" max="7944" width="6.42578125" style="75" customWidth="1"/>
    <col min="7945" max="7945" width="7.140625" style="75" customWidth="1"/>
    <col min="7946" max="7946" width="7.7109375" style="75" customWidth="1"/>
    <col min="7947" max="7947" width="6.140625" style="75" customWidth="1"/>
    <col min="7948" max="7948" width="6.7109375" style="75" customWidth="1"/>
    <col min="7949" max="7949" width="7" style="75" customWidth="1"/>
    <col min="7950" max="7950" width="5.85546875" style="75" customWidth="1"/>
    <col min="7951" max="7951" width="8" style="75" bestFit="1" customWidth="1"/>
    <col min="7952" max="7952" width="25.5703125" style="75" customWidth="1"/>
    <col min="7953" max="7953" width="9.5703125" style="75" bestFit="1" customWidth="1"/>
    <col min="7954" max="7955" width="10.28515625" style="75" bestFit="1" customWidth="1"/>
    <col min="7956" max="7956" width="10" style="75" bestFit="1" customWidth="1"/>
    <col min="7957" max="7957" width="10.28515625" style="75" customWidth="1"/>
    <col min="7958" max="7958" width="10.140625" style="75" customWidth="1"/>
    <col min="7959" max="7959" width="10.28515625" style="75" customWidth="1"/>
    <col min="7960" max="7960" width="10.28515625" style="75" bestFit="1" customWidth="1"/>
    <col min="7961" max="7961" width="10" style="75" bestFit="1" customWidth="1"/>
    <col min="7962" max="7962" width="9.5703125" style="75" customWidth="1"/>
    <col min="7963" max="7963" width="10.85546875" style="75" bestFit="1" customWidth="1"/>
    <col min="7964" max="7964" width="11.42578125" style="75" customWidth="1"/>
    <col min="7965" max="8192" width="9.140625" style="75"/>
    <col min="8193" max="8193" width="3.42578125" style="75" customWidth="1"/>
    <col min="8194" max="8194" width="7.28515625" style="75" customWidth="1"/>
    <col min="8195" max="8195" width="27.42578125" style="75" customWidth="1"/>
    <col min="8196" max="8196" width="9.7109375" style="75" customWidth="1"/>
    <col min="8197" max="8197" width="6.7109375" style="75" customWidth="1"/>
    <col min="8198" max="8198" width="7" style="75" customWidth="1"/>
    <col min="8199" max="8199" width="7.42578125" style="75" customWidth="1"/>
    <col min="8200" max="8200" width="6.42578125" style="75" customWidth="1"/>
    <col min="8201" max="8201" width="7.140625" style="75" customWidth="1"/>
    <col min="8202" max="8202" width="7.7109375" style="75" customWidth="1"/>
    <col min="8203" max="8203" width="6.140625" style="75" customWidth="1"/>
    <col min="8204" max="8204" width="6.7109375" style="75" customWidth="1"/>
    <col min="8205" max="8205" width="7" style="75" customWidth="1"/>
    <col min="8206" max="8206" width="5.85546875" style="75" customWidth="1"/>
    <col min="8207" max="8207" width="8" style="75" bestFit="1" customWidth="1"/>
    <col min="8208" max="8208" width="25.5703125" style="75" customWidth="1"/>
    <col min="8209" max="8209" width="9.5703125" style="75" bestFit="1" customWidth="1"/>
    <col min="8210" max="8211" width="10.28515625" style="75" bestFit="1" customWidth="1"/>
    <col min="8212" max="8212" width="10" style="75" bestFit="1" customWidth="1"/>
    <col min="8213" max="8213" width="10.28515625" style="75" customWidth="1"/>
    <col min="8214" max="8214" width="10.140625" style="75" customWidth="1"/>
    <col min="8215" max="8215" width="10.28515625" style="75" customWidth="1"/>
    <col min="8216" max="8216" width="10.28515625" style="75" bestFit="1" customWidth="1"/>
    <col min="8217" max="8217" width="10" style="75" bestFit="1" customWidth="1"/>
    <col min="8218" max="8218" width="9.5703125" style="75" customWidth="1"/>
    <col min="8219" max="8219" width="10.85546875" style="75" bestFit="1" customWidth="1"/>
    <col min="8220" max="8220" width="11.42578125" style="75" customWidth="1"/>
    <col min="8221" max="8448" width="9.140625" style="75"/>
    <col min="8449" max="8449" width="3.42578125" style="75" customWidth="1"/>
    <col min="8450" max="8450" width="7.28515625" style="75" customWidth="1"/>
    <col min="8451" max="8451" width="27.42578125" style="75" customWidth="1"/>
    <col min="8452" max="8452" width="9.7109375" style="75" customWidth="1"/>
    <col min="8453" max="8453" width="6.7109375" style="75" customWidth="1"/>
    <col min="8454" max="8454" width="7" style="75" customWidth="1"/>
    <col min="8455" max="8455" width="7.42578125" style="75" customWidth="1"/>
    <col min="8456" max="8456" width="6.42578125" style="75" customWidth="1"/>
    <col min="8457" max="8457" width="7.140625" style="75" customWidth="1"/>
    <col min="8458" max="8458" width="7.7109375" style="75" customWidth="1"/>
    <col min="8459" max="8459" width="6.140625" style="75" customWidth="1"/>
    <col min="8460" max="8460" width="6.7109375" style="75" customWidth="1"/>
    <col min="8461" max="8461" width="7" style="75" customWidth="1"/>
    <col min="8462" max="8462" width="5.85546875" style="75" customWidth="1"/>
    <col min="8463" max="8463" width="8" style="75" bestFit="1" customWidth="1"/>
    <col min="8464" max="8464" width="25.5703125" style="75" customWidth="1"/>
    <col min="8465" max="8465" width="9.5703125" style="75" bestFit="1" customWidth="1"/>
    <col min="8466" max="8467" width="10.28515625" style="75" bestFit="1" customWidth="1"/>
    <col min="8468" max="8468" width="10" style="75" bestFit="1" customWidth="1"/>
    <col min="8469" max="8469" width="10.28515625" style="75" customWidth="1"/>
    <col min="8470" max="8470" width="10.140625" style="75" customWidth="1"/>
    <col min="8471" max="8471" width="10.28515625" style="75" customWidth="1"/>
    <col min="8472" max="8472" width="10.28515625" style="75" bestFit="1" customWidth="1"/>
    <col min="8473" max="8473" width="10" style="75" bestFit="1" customWidth="1"/>
    <col min="8474" max="8474" width="9.5703125" style="75" customWidth="1"/>
    <col min="8475" max="8475" width="10.85546875" style="75" bestFit="1" customWidth="1"/>
    <col min="8476" max="8476" width="11.42578125" style="75" customWidth="1"/>
    <col min="8477" max="8704" width="9.140625" style="75"/>
    <col min="8705" max="8705" width="3.42578125" style="75" customWidth="1"/>
    <col min="8706" max="8706" width="7.28515625" style="75" customWidth="1"/>
    <col min="8707" max="8707" width="27.42578125" style="75" customWidth="1"/>
    <col min="8708" max="8708" width="9.7109375" style="75" customWidth="1"/>
    <col min="8709" max="8709" width="6.7109375" style="75" customWidth="1"/>
    <col min="8710" max="8710" width="7" style="75" customWidth="1"/>
    <col min="8711" max="8711" width="7.42578125" style="75" customWidth="1"/>
    <col min="8712" max="8712" width="6.42578125" style="75" customWidth="1"/>
    <col min="8713" max="8713" width="7.140625" style="75" customWidth="1"/>
    <col min="8714" max="8714" width="7.7109375" style="75" customWidth="1"/>
    <col min="8715" max="8715" width="6.140625" style="75" customWidth="1"/>
    <col min="8716" max="8716" width="6.7109375" style="75" customWidth="1"/>
    <col min="8717" max="8717" width="7" style="75" customWidth="1"/>
    <col min="8718" max="8718" width="5.85546875" style="75" customWidth="1"/>
    <col min="8719" max="8719" width="8" style="75" bestFit="1" customWidth="1"/>
    <col min="8720" max="8720" width="25.5703125" style="75" customWidth="1"/>
    <col min="8721" max="8721" width="9.5703125" style="75" bestFit="1" customWidth="1"/>
    <col min="8722" max="8723" width="10.28515625" style="75" bestFit="1" customWidth="1"/>
    <col min="8724" max="8724" width="10" style="75" bestFit="1" customWidth="1"/>
    <col min="8725" max="8725" width="10.28515625" style="75" customWidth="1"/>
    <col min="8726" max="8726" width="10.140625" style="75" customWidth="1"/>
    <col min="8727" max="8727" width="10.28515625" style="75" customWidth="1"/>
    <col min="8728" max="8728" width="10.28515625" style="75" bestFit="1" customWidth="1"/>
    <col min="8729" max="8729" width="10" style="75" bestFit="1" customWidth="1"/>
    <col min="8730" max="8730" width="9.5703125" style="75" customWidth="1"/>
    <col min="8731" max="8731" width="10.85546875" style="75" bestFit="1" customWidth="1"/>
    <col min="8732" max="8732" width="11.42578125" style="75" customWidth="1"/>
    <col min="8733" max="8960" width="9.140625" style="75"/>
    <col min="8961" max="8961" width="3.42578125" style="75" customWidth="1"/>
    <col min="8962" max="8962" width="7.28515625" style="75" customWidth="1"/>
    <col min="8963" max="8963" width="27.42578125" style="75" customWidth="1"/>
    <col min="8964" max="8964" width="9.7109375" style="75" customWidth="1"/>
    <col min="8965" max="8965" width="6.7109375" style="75" customWidth="1"/>
    <col min="8966" max="8966" width="7" style="75" customWidth="1"/>
    <col min="8967" max="8967" width="7.42578125" style="75" customWidth="1"/>
    <col min="8968" max="8968" width="6.42578125" style="75" customWidth="1"/>
    <col min="8969" max="8969" width="7.140625" style="75" customWidth="1"/>
    <col min="8970" max="8970" width="7.7109375" style="75" customWidth="1"/>
    <col min="8971" max="8971" width="6.140625" style="75" customWidth="1"/>
    <col min="8972" max="8972" width="6.7109375" style="75" customWidth="1"/>
    <col min="8973" max="8973" width="7" style="75" customWidth="1"/>
    <col min="8974" max="8974" width="5.85546875" style="75" customWidth="1"/>
    <col min="8975" max="8975" width="8" style="75" bestFit="1" customWidth="1"/>
    <col min="8976" max="8976" width="25.5703125" style="75" customWidth="1"/>
    <col min="8977" max="8977" width="9.5703125" style="75" bestFit="1" customWidth="1"/>
    <col min="8978" max="8979" width="10.28515625" style="75" bestFit="1" customWidth="1"/>
    <col min="8980" max="8980" width="10" style="75" bestFit="1" customWidth="1"/>
    <col min="8981" max="8981" width="10.28515625" style="75" customWidth="1"/>
    <col min="8982" max="8982" width="10.140625" style="75" customWidth="1"/>
    <col min="8983" max="8983" width="10.28515625" style="75" customWidth="1"/>
    <col min="8984" max="8984" width="10.28515625" style="75" bestFit="1" customWidth="1"/>
    <col min="8985" max="8985" width="10" style="75" bestFit="1" customWidth="1"/>
    <col min="8986" max="8986" width="9.5703125" style="75" customWidth="1"/>
    <col min="8987" max="8987" width="10.85546875" style="75" bestFit="1" customWidth="1"/>
    <col min="8988" max="8988" width="11.42578125" style="75" customWidth="1"/>
    <col min="8989" max="9216" width="9.140625" style="75"/>
    <col min="9217" max="9217" width="3.42578125" style="75" customWidth="1"/>
    <col min="9218" max="9218" width="7.28515625" style="75" customWidth="1"/>
    <col min="9219" max="9219" width="27.42578125" style="75" customWidth="1"/>
    <col min="9220" max="9220" width="9.7109375" style="75" customWidth="1"/>
    <col min="9221" max="9221" width="6.7109375" style="75" customWidth="1"/>
    <col min="9222" max="9222" width="7" style="75" customWidth="1"/>
    <col min="9223" max="9223" width="7.42578125" style="75" customWidth="1"/>
    <col min="9224" max="9224" width="6.42578125" style="75" customWidth="1"/>
    <col min="9225" max="9225" width="7.140625" style="75" customWidth="1"/>
    <col min="9226" max="9226" width="7.7109375" style="75" customWidth="1"/>
    <col min="9227" max="9227" width="6.140625" style="75" customWidth="1"/>
    <col min="9228" max="9228" width="6.7109375" style="75" customWidth="1"/>
    <col min="9229" max="9229" width="7" style="75" customWidth="1"/>
    <col min="9230" max="9230" width="5.85546875" style="75" customWidth="1"/>
    <col min="9231" max="9231" width="8" style="75" bestFit="1" customWidth="1"/>
    <col min="9232" max="9232" width="25.5703125" style="75" customWidth="1"/>
    <col min="9233" max="9233" width="9.5703125" style="75" bestFit="1" customWidth="1"/>
    <col min="9234" max="9235" width="10.28515625" style="75" bestFit="1" customWidth="1"/>
    <col min="9236" max="9236" width="10" style="75" bestFit="1" customWidth="1"/>
    <col min="9237" max="9237" width="10.28515625" style="75" customWidth="1"/>
    <col min="9238" max="9238" width="10.140625" style="75" customWidth="1"/>
    <col min="9239" max="9239" width="10.28515625" style="75" customWidth="1"/>
    <col min="9240" max="9240" width="10.28515625" style="75" bestFit="1" customWidth="1"/>
    <col min="9241" max="9241" width="10" style="75" bestFit="1" customWidth="1"/>
    <col min="9242" max="9242" width="9.5703125" style="75" customWidth="1"/>
    <col min="9243" max="9243" width="10.85546875" style="75" bestFit="1" customWidth="1"/>
    <col min="9244" max="9244" width="11.42578125" style="75" customWidth="1"/>
    <col min="9245" max="9472" width="9.140625" style="75"/>
    <col min="9473" max="9473" width="3.42578125" style="75" customWidth="1"/>
    <col min="9474" max="9474" width="7.28515625" style="75" customWidth="1"/>
    <col min="9475" max="9475" width="27.42578125" style="75" customWidth="1"/>
    <col min="9476" max="9476" width="9.7109375" style="75" customWidth="1"/>
    <col min="9477" max="9477" width="6.7109375" style="75" customWidth="1"/>
    <col min="9478" max="9478" width="7" style="75" customWidth="1"/>
    <col min="9479" max="9479" width="7.42578125" style="75" customWidth="1"/>
    <col min="9480" max="9480" width="6.42578125" style="75" customWidth="1"/>
    <col min="9481" max="9481" width="7.140625" style="75" customWidth="1"/>
    <col min="9482" max="9482" width="7.7109375" style="75" customWidth="1"/>
    <col min="9483" max="9483" width="6.140625" style="75" customWidth="1"/>
    <col min="9484" max="9484" width="6.7109375" style="75" customWidth="1"/>
    <col min="9485" max="9485" width="7" style="75" customWidth="1"/>
    <col min="9486" max="9486" width="5.85546875" style="75" customWidth="1"/>
    <col min="9487" max="9487" width="8" style="75" bestFit="1" customWidth="1"/>
    <col min="9488" max="9488" width="25.5703125" style="75" customWidth="1"/>
    <col min="9489" max="9489" width="9.5703125" style="75" bestFit="1" customWidth="1"/>
    <col min="9490" max="9491" width="10.28515625" style="75" bestFit="1" customWidth="1"/>
    <col min="9492" max="9492" width="10" style="75" bestFit="1" customWidth="1"/>
    <col min="9493" max="9493" width="10.28515625" style="75" customWidth="1"/>
    <col min="9494" max="9494" width="10.140625" style="75" customWidth="1"/>
    <col min="9495" max="9495" width="10.28515625" style="75" customWidth="1"/>
    <col min="9496" max="9496" width="10.28515625" style="75" bestFit="1" customWidth="1"/>
    <col min="9497" max="9497" width="10" style="75" bestFit="1" customWidth="1"/>
    <col min="9498" max="9498" width="9.5703125" style="75" customWidth="1"/>
    <col min="9499" max="9499" width="10.85546875" style="75" bestFit="1" customWidth="1"/>
    <col min="9500" max="9500" width="11.42578125" style="75" customWidth="1"/>
    <col min="9501" max="9728" width="9.140625" style="75"/>
    <col min="9729" max="9729" width="3.42578125" style="75" customWidth="1"/>
    <col min="9730" max="9730" width="7.28515625" style="75" customWidth="1"/>
    <col min="9731" max="9731" width="27.42578125" style="75" customWidth="1"/>
    <col min="9732" max="9732" width="9.7109375" style="75" customWidth="1"/>
    <col min="9733" max="9733" width="6.7109375" style="75" customWidth="1"/>
    <col min="9734" max="9734" width="7" style="75" customWidth="1"/>
    <col min="9735" max="9735" width="7.42578125" style="75" customWidth="1"/>
    <col min="9736" max="9736" width="6.42578125" style="75" customWidth="1"/>
    <col min="9737" max="9737" width="7.140625" style="75" customWidth="1"/>
    <col min="9738" max="9738" width="7.7109375" style="75" customWidth="1"/>
    <col min="9739" max="9739" width="6.140625" style="75" customWidth="1"/>
    <col min="9740" max="9740" width="6.7109375" style="75" customWidth="1"/>
    <col min="9741" max="9741" width="7" style="75" customWidth="1"/>
    <col min="9742" max="9742" width="5.85546875" style="75" customWidth="1"/>
    <col min="9743" max="9743" width="8" style="75" bestFit="1" customWidth="1"/>
    <col min="9744" max="9744" width="25.5703125" style="75" customWidth="1"/>
    <col min="9745" max="9745" width="9.5703125" style="75" bestFit="1" customWidth="1"/>
    <col min="9746" max="9747" width="10.28515625" style="75" bestFit="1" customWidth="1"/>
    <col min="9748" max="9748" width="10" style="75" bestFit="1" customWidth="1"/>
    <col min="9749" max="9749" width="10.28515625" style="75" customWidth="1"/>
    <col min="9750" max="9750" width="10.140625" style="75" customWidth="1"/>
    <col min="9751" max="9751" width="10.28515625" style="75" customWidth="1"/>
    <col min="9752" max="9752" width="10.28515625" style="75" bestFit="1" customWidth="1"/>
    <col min="9753" max="9753" width="10" style="75" bestFit="1" customWidth="1"/>
    <col min="9754" max="9754" width="9.5703125" style="75" customWidth="1"/>
    <col min="9755" max="9755" width="10.85546875" style="75" bestFit="1" customWidth="1"/>
    <col min="9756" max="9756" width="11.42578125" style="75" customWidth="1"/>
    <col min="9757" max="9984" width="9.140625" style="75"/>
    <col min="9985" max="9985" width="3.42578125" style="75" customWidth="1"/>
    <col min="9986" max="9986" width="7.28515625" style="75" customWidth="1"/>
    <col min="9987" max="9987" width="27.42578125" style="75" customWidth="1"/>
    <col min="9988" max="9988" width="9.7109375" style="75" customWidth="1"/>
    <col min="9989" max="9989" width="6.7109375" style="75" customWidth="1"/>
    <col min="9990" max="9990" width="7" style="75" customWidth="1"/>
    <col min="9991" max="9991" width="7.42578125" style="75" customWidth="1"/>
    <col min="9992" max="9992" width="6.42578125" style="75" customWidth="1"/>
    <col min="9993" max="9993" width="7.140625" style="75" customWidth="1"/>
    <col min="9994" max="9994" width="7.7109375" style="75" customWidth="1"/>
    <col min="9995" max="9995" width="6.140625" style="75" customWidth="1"/>
    <col min="9996" max="9996" width="6.7109375" style="75" customWidth="1"/>
    <col min="9997" max="9997" width="7" style="75" customWidth="1"/>
    <col min="9998" max="9998" width="5.85546875" style="75" customWidth="1"/>
    <col min="9999" max="9999" width="8" style="75" bestFit="1" customWidth="1"/>
    <col min="10000" max="10000" width="25.5703125" style="75" customWidth="1"/>
    <col min="10001" max="10001" width="9.5703125" style="75" bestFit="1" customWidth="1"/>
    <col min="10002" max="10003" width="10.28515625" style="75" bestFit="1" customWidth="1"/>
    <col min="10004" max="10004" width="10" style="75" bestFit="1" customWidth="1"/>
    <col min="10005" max="10005" width="10.28515625" style="75" customWidth="1"/>
    <col min="10006" max="10006" width="10.140625" style="75" customWidth="1"/>
    <col min="10007" max="10007" width="10.28515625" style="75" customWidth="1"/>
    <col min="10008" max="10008" width="10.28515625" style="75" bestFit="1" customWidth="1"/>
    <col min="10009" max="10009" width="10" style="75" bestFit="1" customWidth="1"/>
    <col min="10010" max="10010" width="9.5703125" style="75" customWidth="1"/>
    <col min="10011" max="10011" width="10.85546875" style="75" bestFit="1" customWidth="1"/>
    <col min="10012" max="10012" width="11.42578125" style="75" customWidth="1"/>
    <col min="10013" max="10240" width="9.140625" style="75"/>
    <col min="10241" max="10241" width="3.42578125" style="75" customWidth="1"/>
    <col min="10242" max="10242" width="7.28515625" style="75" customWidth="1"/>
    <col min="10243" max="10243" width="27.42578125" style="75" customWidth="1"/>
    <col min="10244" max="10244" width="9.7109375" style="75" customWidth="1"/>
    <col min="10245" max="10245" width="6.7109375" style="75" customWidth="1"/>
    <col min="10246" max="10246" width="7" style="75" customWidth="1"/>
    <col min="10247" max="10247" width="7.42578125" style="75" customWidth="1"/>
    <col min="10248" max="10248" width="6.42578125" style="75" customWidth="1"/>
    <col min="10249" max="10249" width="7.140625" style="75" customWidth="1"/>
    <col min="10250" max="10250" width="7.7109375" style="75" customWidth="1"/>
    <col min="10251" max="10251" width="6.140625" style="75" customWidth="1"/>
    <col min="10252" max="10252" width="6.7109375" style="75" customWidth="1"/>
    <col min="10253" max="10253" width="7" style="75" customWidth="1"/>
    <col min="10254" max="10254" width="5.85546875" style="75" customWidth="1"/>
    <col min="10255" max="10255" width="8" style="75" bestFit="1" customWidth="1"/>
    <col min="10256" max="10256" width="25.5703125" style="75" customWidth="1"/>
    <col min="10257" max="10257" width="9.5703125" style="75" bestFit="1" customWidth="1"/>
    <col min="10258" max="10259" width="10.28515625" style="75" bestFit="1" customWidth="1"/>
    <col min="10260" max="10260" width="10" style="75" bestFit="1" customWidth="1"/>
    <col min="10261" max="10261" width="10.28515625" style="75" customWidth="1"/>
    <col min="10262" max="10262" width="10.140625" style="75" customWidth="1"/>
    <col min="10263" max="10263" width="10.28515625" style="75" customWidth="1"/>
    <col min="10264" max="10264" width="10.28515625" style="75" bestFit="1" customWidth="1"/>
    <col min="10265" max="10265" width="10" style="75" bestFit="1" customWidth="1"/>
    <col min="10266" max="10266" width="9.5703125" style="75" customWidth="1"/>
    <col min="10267" max="10267" width="10.85546875" style="75" bestFit="1" customWidth="1"/>
    <col min="10268" max="10268" width="11.42578125" style="75" customWidth="1"/>
    <col min="10269" max="10496" width="9.140625" style="75"/>
    <col min="10497" max="10497" width="3.42578125" style="75" customWidth="1"/>
    <col min="10498" max="10498" width="7.28515625" style="75" customWidth="1"/>
    <col min="10499" max="10499" width="27.42578125" style="75" customWidth="1"/>
    <col min="10500" max="10500" width="9.7109375" style="75" customWidth="1"/>
    <col min="10501" max="10501" width="6.7109375" style="75" customWidth="1"/>
    <col min="10502" max="10502" width="7" style="75" customWidth="1"/>
    <col min="10503" max="10503" width="7.42578125" style="75" customWidth="1"/>
    <col min="10504" max="10504" width="6.42578125" style="75" customWidth="1"/>
    <col min="10505" max="10505" width="7.140625" style="75" customWidth="1"/>
    <col min="10506" max="10506" width="7.7109375" style="75" customWidth="1"/>
    <col min="10507" max="10507" width="6.140625" style="75" customWidth="1"/>
    <col min="10508" max="10508" width="6.7109375" style="75" customWidth="1"/>
    <col min="10509" max="10509" width="7" style="75" customWidth="1"/>
    <col min="10510" max="10510" width="5.85546875" style="75" customWidth="1"/>
    <col min="10511" max="10511" width="8" style="75" bestFit="1" customWidth="1"/>
    <col min="10512" max="10512" width="25.5703125" style="75" customWidth="1"/>
    <col min="10513" max="10513" width="9.5703125" style="75" bestFit="1" customWidth="1"/>
    <col min="10514" max="10515" width="10.28515625" style="75" bestFit="1" customWidth="1"/>
    <col min="10516" max="10516" width="10" style="75" bestFit="1" customWidth="1"/>
    <col min="10517" max="10517" width="10.28515625" style="75" customWidth="1"/>
    <col min="10518" max="10518" width="10.140625" style="75" customWidth="1"/>
    <col min="10519" max="10519" width="10.28515625" style="75" customWidth="1"/>
    <col min="10520" max="10520" width="10.28515625" style="75" bestFit="1" customWidth="1"/>
    <col min="10521" max="10521" width="10" style="75" bestFit="1" customWidth="1"/>
    <col min="10522" max="10522" width="9.5703125" style="75" customWidth="1"/>
    <col min="10523" max="10523" width="10.85546875" style="75" bestFit="1" customWidth="1"/>
    <col min="10524" max="10524" width="11.42578125" style="75" customWidth="1"/>
    <col min="10525" max="10752" width="9.140625" style="75"/>
    <col min="10753" max="10753" width="3.42578125" style="75" customWidth="1"/>
    <col min="10754" max="10754" width="7.28515625" style="75" customWidth="1"/>
    <col min="10755" max="10755" width="27.42578125" style="75" customWidth="1"/>
    <col min="10756" max="10756" width="9.7109375" style="75" customWidth="1"/>
    <col min="10757" max="10757" width="6.7109375" style="75" customWidth="1"/>
    <col min="10758" max="10758" width="7" style="75" customWidth="1"/>
    <col min="10759" max="10759" width="7.42578125" style="75" customWidth="1"/>
    <col min="10760" max="10760" width="6.42578125" style="75" customWidth="1"/>
    <col min="10761" max="10761" width="7.140625" style="75" customWidth="1"/>
    <col min="10762" max="10762" width="7.7109375" style="75" customWidth="1"/>
    <col min="10763" max="10763" width="6.140625" style="75" customWidth="1"/>
    <col min="10764" max="10764" width="6.7109375" style="75" customWidth="1"/>
    <col min="10765" max="10765" width="7" style="75" customWidth="1"/>
    <col min="10766" max="10766" width="5.85546875" style="75" customWidth="1"/>
    <col min="10767" max="10767" width="8" style="75" bestFit="1" customWidth="1"/>
    <col min="10768" max="10768" width="25.5703125" style="75" customWidth="1"/>
    <col min="10769" max="10769" width="9.5703125" style="75" bestFit="1" customWidth="1"/>
    <col min="10770" max="10771" width="10.28515625" style="75" bestFit="1" customWidth="1"/>
    <col min="10772" max="10772" width="10" style="75" bestFit="1" customWidth="1"/>
    <col min="10773" max="10773" width="10.28515625" style="75" customWidth="1"/>
    <col min="10774" max="10774" width="10.140625" style="75" customWidth="1"/>
    <col min="10775" max="10775" width="10.28515625" style="75" customWidth="1"/>
    <col min="10776" max="10776" width="10.28515625" style="75" bestFit="1" customWidth="1"/>
    <col min="10777" max="10777" width="10" style="75" bestFit="1" customWidth="1"/>
    <col min="10778" max="10778" width="9.5703125" style="75" customWidth="1"/>
    <col min="10779" max="10779" width="10.85546875" style="75" bestFit="1" customWidth="1"/>
    <col min="10780" max="10780" width="11.42578125" style="75" customWidth="1"/>
    <col min="10781" max="11008" width="9.140625" style="75"/>
    <col min="11009" max="11009" width="3.42578125" style="75" customWidth="1"/>
    <col min="11010" max="11010" width="7.28515625" style="75" customWidth="1"/>
    <col min="11011" max="11011" width="27.42578125" style="75" customWidth="1"/>
    <col min="11012" max="11012" width="9.7109375" style="75" customWidth="1"/>
    <col min="11013" max="11013" width="6.7109375" style="75" customWidth="1"/>
    <col min="11014" max="11014" width="7" style="75" customWidth="1"/>
    <col min="11015" max="11015" width="7.42578125" style="75" customWidth="1"/>
    <col min="11016" max="11016" width="6.42578125" style="75" customWidth="1"/>
    <col min="11017" max="11017" width="7.140625" style="75" customWidth="1"/>
    <col min="11018" max="11018" width="7.7109375" style="75" customWidth="1"/>
    <col min="11019" max="11019" width="6.140625" style="75" customWidth="1"/>
    <col min="11020" max="11020" width="6.7109375" style="75" customWidth="1"/>
    <col min="11021" max="11021" width="7" style="75" customWidth="1"/>
    <col min="11022" max="11022" width="5.85546875" style="75" customWidth="1"/>
    <col min="11023" max="11023" width="8" style="75" bestFit="1" customWidth="1"/>
    <col min="11024" max="11024" width="25.5703125" style="75" customWidth="1"/>
    <col min="11025" max="11025" width="9.5703125" style="75" bestFit="1" customWidth="1"/>
    <col min="11026" max="11027" width="10.28515625" style="75" bestFit="1" customWidth="1"/>
    <col min="11028" max="11028" width="10" style="75" bestFit="1" customWidth="1"/>
    <col min="11029" max="11029" width="10.28515625" style="75" customWidth="1"/>
    <col min="11030" max="11030" width="10.140625" style="75" customWidth="1"/>
    <col min="11031" max="11031" width="10.28515625" style="75" customWidth="1"/>
    <col min="11032" max="11032" width="10.28515625" style="75" bestFit="1" customWidth="1"/>
    <col min="11033" max="11033" width="10" style="75" bestFit="1" customWidth="1"/>
    <col min="11034" max="11034" width="9.5703125" style="75" customWidth="1"/>
    <col min="11035" max="11035" width="10.85546875" style="75" bestFit="1" customWidth="1"/>
    <col min="11036" max="11036" width="11.42578125" style="75" customWidth="1"/>
    <col min="11037" max="11264" width="9.140625" style="75"/>
    <col min="11265" max="11265" width="3.42578125" style="75" customWidth="1"/>
    <col min="11266" max="11266" width="7.28515625" style="75" customWidth="1"/>
    <col min="11267" max="11267" width="27.42578125" style="75" customWidth="1"/>
    <col min="11268" max="11268" width="9.7109375" style="75" customWidth="1"/>
    <col min="11269" max="11269" width="6.7109375" style="75" customWidth="1"/>
    <col min="11270" max="11270" width="7" style="75" customWidth="1"/>
    <col min="11271" max="11271" width="7.42578125" style="75" customWidth="1"/>
    <col min="11272" max="11272" width="6.42578125" style="75" customWidth="1"/>
    <col min="11273" max="11273" width="7.140625" style="75" customWidth="1"/>
    <col min="11274" max="11274" width="7.7109375" style="75" customWidth="1"/>
    <col min="11275" max="11275" width="6.140625" style="75" customWidth="1"/>
    <col min="11276" max="11276" width="6.7109375" style="75" customWidth="1"/>
    <col min="11277" max="11277" width="7" style="75" customWidth="1"/>
    <col min="11278" max="11278" width="5.85546875" style="75" customWidth="1"/>
    <col min="11279" max="11279" width="8" style="75" bestFit="1" customWidth="1"/>
    <col min="11280" max="11280" width="25.5703125" style="75" customWidth="1"/>
    <col min="11281" max="11281" width="9.5703125" style="75" bestFit="1" customWidth="1"/>
    <col min="11282" max="11283" width="10.28515625" style="75" bestFit="1" customWidth="1"/>
    <col min="11284" max="11284" width="10" style="75" bestFit="1" customWidth="1"/>
    <col min="11285" max="11285" width="10.28515625" style="75" customWidth="1"/>
    <col min="11286" max="11286" width="10.140625" style="75" customWidth="1"/>
    <col min="11287" max="11287" width="10.28515625" style="75" customWidth="1"/>
    <col min="11288" max="11288" width="10.28515625" style="75" bestFit="1" customWidth="1"/>
    <col min="11289" max="11289" width="10" style="75" bestFit="1" customWidth="1"/>
    <col min="11290" max="11290" width="9.5703125" style="75" customWidth="1"/>
    <col min="11291" max="11291" width="10.85546875" style="75" bestFit="1" customWidth="1"/>
    <col min="11292" max="11292" width="11.42578125" style="75" customWidth="1"/>
    <col min="11293" max="11520" width="9.140625" style="75"/>
    <col min="11521" max="11521" width="3.42578125" style="75" customWidth="1"/>
    <col min="11522" max="11522" width="7.28515625" style="75" customWidth="1"/>
    <col min="11523" max="11523" width="27.42578125" style="75" customWidth="1"/>
    <col min="11524" max="11524" width="9.7109375" style="75" customWidth="1"/>
    <col min="11525" max="11525" width="6.7109375" style="75" customWidth="1"/>
    <col min="11526" max="11526" width="7" style="75" customWidth="1"/>
    <col min="11527" max="11527" width="7.42578125" style="75" customWidth="1"/>
    <col min="11528" max="11528" width="6.42578125" style="75" customWidth="1"/>
    <col min="11529" max="11529" width="7.140625" style="75" customWidth="1"/>
    <col min="11530" max="11530" width="7.7109375" style="75" customWidth="1"/>
    <col min="11531" max="11531" width="6.140625" style="75" customWidth="1"/>
    <col min="11532" max="11532" width="6.7109375" style="75" customWidth="1"/>
    <col min="11533" max="11533" width="7" style="75" customWidth="1"/>
    <col min="11534" max="11534" width="5.85546875" style="75" customWidth="1"/>
    <col min="11535" max="11535" width="8" style="75" bestFit="1" customWidth="1"/>
    <col min="11536" max="11536" width="25.5703125" style="75" customWidth="1"/>
    <col min="11537" max="11537" width="9.5703125" style="75" bestFit="1" customWidth="1"/>
    <col min="11538" max="11539" width="10.28515625" style="75" bestFit="1" customWidth="1"/>
    <col min="11540" max="11540" width="10" style="75" bestFit="1" customWidth="1"/>
    <col min="11541" max="11541" width="10.28515625" style="75" customWidth="1"/>
    <col min="11542" max="11542" width="10.140625" style="75" customWidth="1"/>
    <col min="11543" max="11543" width="10.28515625" style="75" customWidth="1"/>
    <col min="11544" max="11544" width="10.28515625" style="75" bestFit="1" customWidth="1"/>
    <col min="11545" max="11545" width="10" style="75" bestFit="1" customWidth="1"/>
    <col min="11546" max="11546" width="9.5703125" style="75" customWidth="1"/>
    <col min="11547" max="11547" width="10.85546875" style="75" bestFit="1" customWidth="1"/>
    <col min="11548" max="11548" width="11.42578125" style="75" customWidth="1"/>
    <col min="11549" max="11776" width="9.140625" style="75"/>
    <col min="11777" max="11777" width="3.42578125" style="75" customWidth="1"/>
    <col min="11778" max="11778" width="7.28515625" style="75" customWidth="1"/>
    <col min="11779" max="11779" width="27.42578125" style="75" customWidth="1"/>
    <col min="11780" max="11780" width="9.7109375" style="75" customWidth="1"/>
    <col min="11781" max="11781" width="6.7109375" style="75" customWidth="1"/>
    <col min="11782" max="11782" width="7" style="75" customWidth="1"/>
    <col min="11783" max="11783" width="7.42578125" style="75" customWidth="1"/>
    <col min="11784" max="11784" width="6.42578125" style="75" customWidth="1"/>
    <col min="11785" max="11785" width="7.140625" style="75" customWidth="1"/>
    <col min="11786" max="11786" width="7.7109375" style="75" customWidth="1"/>
    <col min="11787" max="11787" width="6.140625" style="75" customWidth="1"/>
    <col min="11788" max="11788" width="6.7109375" style="75" customWidth="1"/>
    <col min="11789" max="11789" width="7" style="75" customWidth="1"/>
    <col min="11790" max="11790" width="5.85546875" style="75" customWidth="1"/>
    <col min="11791" max="11791" width="8" style="75" bestFit="1" customWidth="1"/>
    <col min="11792" max="11792" width="25.5703125" style="75" customWidth="1"/>
    <col min="11793" max="11793" width="9.5703125" style="75" bestFit="1" customWidth="1"/>
    <col min="11794" max="11795" width="10.28515625" style="75" bestFit="1" customWidth="1"/>
    <col min="11796" max="11796" width="10" style="75" bestFit="1" customWidth="1"/>
    <col min="11797" max="11797" width="10.28515625" style="75" customWidth="1"/>
    <col min="11798" max="11798" width="10.140625" style="75" customWidth="1"/>
    <col min="11799" max="11799" width="10.28515625" style="75" customWidth="1"/>
    <col min="11800" max="11800" width="10.28515625" style="75" bestFit="1" customWidth="1"/>
    <col min="11801" max="11801" width="10" style="75" bestFit="1" customWidth="1"/>
    <col min="11802" max="11802" width="9.5703125" style="75" customWidth="1"/>
    <col min="11803" max="11803" width="10.85546875" style="75" bestFit="1" customWidth="1"/>
    <col min="11804" max="11804" width="11.42578125" style="75" customWidth="1"/>
    <col min="11805" max="12032" width="9.140625" style="75"/>
    <col min="12033" max="12033" width="3.42578125" style="75" customWidth="1"/>
    <col min="12034" max="12034" width="7.28515625" style="75" customWidth="1"/>
    <col min="12035" max="12035" width="27.42578125" style="75" customWidth="1"/>
    <col min="12036" max="12036" width="9.7109375" style="75" customWidth="1"/>
    <col min="12037" max="12037" width="6.7109375" style="75" customWidth="1"/>
    <col min="12038" max="12038" width="7" style="75" customWidth="1"/>
    <col min="12039" max="12039" width="7.42578125" style="75" customWidth="1"/>
    <col min="12040" max="12040" width="6.42578125" style="75" customWidth="1"/>
    <col min="12041" max="12041" width="7.140625" style="75" customWidth="1"/>
    <col min="12042" max="12042" width="7.7109375" style="75" customWidth="1"/>
    <col min="12043" max="12043" width="6.140625" style="75" customWidth="1"/>
    <col min="12044" max="12044" width="6.7109375" style="75" customWidth="1"/>
    <col min="12045" max="12045" width="7" style="75" customWidth="1"/>
    <col min="12046" max="12046" width="5.85546875" style="75" customWidth="1"/>
    <col min="12047" max="12047" width="8" style="75" bestFit="1" customWidth="1"/>
    <col min="12048" max="12048" width="25.5703125" style="75" customWidth="1"/>
    <col min="12049" max="12049" width="9.5703125" style="75" bestFit="1" customWidth="1"/>
    <col min="12050" max="12051" width="10.28515625" style="75" bestFit="1" customWidth="1"/>
    <col min="12052" max="12052" width="10" style="75" bestFit="1" customWidth="1"/>
    <col min="12053" max="12053" width="10.28515625" style="75" customWidth="1"/>
    <col min="12054" max="12054" width="10.140625" style="75" customWidth="1"/>
    <col min="12055" max="12055" width="10.28515625" style="75" customWidth="1"/>
    <col min="12056" max="12056" width="10.28515625" style="75" bestFit="1" customWidth="1"/>
    <col min="12057" max="12057" width="10" style="75" bestFit="1" customWidth="1"/>
    <col min="12058" max="12058" width="9.5703125" style="75" customWidth="1"/>
    <col min="12059" max="12059" width="10.85546875" style="75" bestFit="1" customWidth="1"/>
    <col min="12060" max="12060" width="11.42578125" style="75" customWidth="1"/>
    <col min="12061" max="12288" width="9.140625" style="75"/>
    <col min="12289" max="12289" width="3.42578125" style="75" customWidth="1"/>
    <col min="12290" max="12290" width="7.28515625" style="75" customWidth="1"/>
    <col min="12291" max="12291" width="27.42578125" style="75" customWidth="1"/>
    <col min="12292" max="12292" width="9.7109375" style="75" customWidth="1"/>
    <col min="12293" max="12293" width="6.7109375" style="75" customWidth="1"/>
    <col min="12294" max="12294" width="7" style="75" customWidth="1"/>
    <col min="12295" max="12295" width="7.42578125" style="75" customWidth="1"/>
    <col min="12296" max="12296" width="6.42578125" style="75" customWidth="1"/>
    <col min="12297" max="12297" width="7.140625" style="75" customWidth="1"/>
    <col min="12298" max="12298" width="7.7109375" style="75" customWidth="1"/>
    <col min="12299" max="12299" width="6.140625" style="75" customWidth="1"/>
    <col min="12300" max="12300" width="6.7109375" style="75" customWidth="1"/>
    <col min="12301" max="12301" width="7" style="75" customWidth="1"/>
    <col min="12302" max="12302" width="5.85546875" style="75" customWidth="1"/>
    <col min="12303" max="12303" width="8" style="75" bestFit="1" customWidth="1"/>
    <col min="12304" max="12304" width="25.5703125" style="75" customWidth="1"/>
    <col min="12305" max="12305" width="9.5703125" style="75" bestFit="1" customWidth="1"/>
    <col min="12306" max="12307" width="10.28515625" style="75" bestFit="1" customWidth="1"/>
    <col min="12308" max="12308" width="10" style="75" bestFit="1" customWidth="1"/>
    <col min="12309" max="12309" width="10.28515625" style="75" customWidth="1"/>
    <col min="12310" max="12310" width="10.140625" style="75" customWidth="1"/>
    <col min="12311" max="12311" width="10.28515625" style="75" customWidth="1"/>
    <col min="12312" max="12312" width="10.28515625" style="75" bestFit="1" customWidth="1"/>
    <col min="12313" max="12313" width="10" style="75" bestFit="1" customWidth="1"/>
    <col min="12314" max="12314" width="9.5703125" style="75" customWidth="1"/>
    <col min="12315" max="12315" width="10.85546875" style="75" bestFit="1" customWidth="1"/>
    <col min="12316" max="12316" width="11.42578125" style="75" customWidth="1"/>
    <col min="12317" max="12544" width="9.140625" style="75"/>
    <col min="12545" max="12545" width="3.42578125" style="75" customWidth="1"/>
    <col min="12546" max="12546" width="7.28515625" style="75" customWidth="1"/>
    <col min="12547" max="12547" width="27.42578125" style="75" customWidth="1"/>
    <col min="12548" max="12548" width="9.7109375" style="75" customWidth="1"/>
    <col min="12549" max="12549" width="6.7109375" style="75" customWidth="1"/>
    <col min="12550" max="12550" width="7" style="75" customWidth="1"/>
    <col min="12551" max="12551" width="7.42578125" style="75" customWidth="1"/>
    <col min="12552" max="12552" width="6.42578125" style="75" customWidth="1"/>
    <col min="12553" max="12553" width="7.140625" style="75" customWidth="1"/>
    <col min="12554" max="12554" width="7.7109375" style="75" customWidth="1"/>
    <col min="12555" max="12555" width="6.140625" style="75" customWidth="1"/>
    <col min="12556" max="12556" width="6.7109375" style="75" customWidth="1"/>
    <col min="12557" max="12557" width="7" style="75" customWidth="1"/>
    <col min="12558" max="12558" width="5.85546875" style="75" customWidth="1"/>
    <col min="12559" max="12559" width="8" style="75" bestFit="1" customWidth="1"/>
    <col min="12560" max="12560" width="25.5703125" style="75" customWidth="1"/>
    <col min="12561" max="12561" width="9.5703125" style="75" bestFit="1" customWidth="1"/>
    <col min="12562" max="12563" width="10.28515625" style="75" bestFit="1" customWidth="1"/>
    <col min="12564" max="12564" width="10" style="75" bestFit="1" customWidth="1"/>
    <col min="12565" max="12565" width="10.28515625" style="75" customWidth="1"/>
    <col min="12566" max="12566" width="10.140625" style="75" customWidth="1"/>
    <col min="12567" max="12567" width="10.28515625" style="75" customWidth="1"/>
    <col min="12568" max="12568" width="10.28515625" style="75" bestFit="1" customWidth="1"/>
    <col min="12569" max="12569" width="10" style="75" bestFit="1" customWidth="1"/>
    <col min="12570" max="12570" width="9.5703125" style="75" customWidth="1"/>
    <col min="12571" max="12571" width="10.85546875" style="75" bestFit="1" customWidth="1"/>
    <col min="12572" max="12572" width="11.42578125" style="75" customWidth="1"/>
    <col min="12573" max="12800" width="9.140625" style="75"/>
    <col min="12801" max="12801" width="3.42578125" style="75" customWidth="1"/>
    <col min="12802" max="12802" width="7.28515625" style="75" customWidth="1"/>
    <col min="12803" max="12803" width="27.42578125" style="75" customWidth="1"/>
    <col min="12804" max="12804" width="9.7109375" style="75" customWidth="1"/>
    <col min="12805" max="12805" width="6.7109375" style="75" customWidth="1"/>
    <col min="12806" max="12806" width="7" style="75" customWidth="1"/>
    <col min="12807" max="12807" width="7.42578125" style="75" customWidth="1"/>
    <col min="12808" max="12808" width="6.42578125" style="75" customWidth="1"/>
    <col min="12809" max="12809" width="7.140625" style="75" customWidth="1"/>
    <col min="12810" max="12810" width="7.7109375" style="75" customWidth="1"/>
    <col min="12811" max="12811" width="6.140625" style="75" customWidth="1"/>
    <col min="12812" max="12812" width="6.7109375" style="75" customWidth="1"/>
    <col min="12813" max="12813" width="7" style="75" customWidth="1"/>
    <col min="12814" max="12814" width="5.85546875" style="75" customWidth="1"/>
    <col min="12815" max="12815" width="8" style="75" bestFit="1" customWidth="1"/>
    <col min="12816" max="12816" width="25.5703125" style="75" customWidth="1"/>
    <col min="12817" max="12817" width="9.5703125" style="75" bestFit="1" customWidth="1"/>
    <col min="12818" max="12819" width="10.28515625" style="75" bestFit="1" customWidth="1"/>
    <col min="12820" max="12820" width="10" style="75" bestFit="1" customWidth="1"/>
    <col min="12821" max="12821" width="10.28515625" style="75" customWidth="1"/>
    <col min="12822" max="12822" width="10.140625" style="75" customWidth="1"/>
    <col min="12823" max="12823" width="10.28515625" style="75" customWidth="1"/>
    <col min="12824" max="12824" width="10.28515625" style="75" bestFit="1" customWidth="1"/>
    <col min="12825" max="12825" width="10" style="75" bestFit="1" customWidth="1"/>
    <col min="12826" max="12826" width="9.5703125" style="75" customWidth="1"/>
    <col min="12827" max="12827" width="10.85546875" style="75" bestFit="1" customWidth="1"/>
    <col min="12828" max="12828" width="11.42578125" style="75" customWidth="1"/>
    <col min="12829" max="13056" width="9.140625" style="75"/>
    <col min="13057" max="13057" width="3.42578125" style="75" customWidth="1"/>
    <col min="13058" max="13058" width="7.28515625" style="75" customWidth="1"/>
    <col min="13059" max="13059" width="27.42578125" style="75" customWidth="1"/>
    <col min="13060" max="13060" width="9.7109375" style="75" customWidth="1"/>
    <col min="13061" max="13061" width="6.7109375" style="75" customWidth="1"/>
    <col min="13062" max="13062" width="7" style="75" customWidth="1"/>
    <col min="13063" max="13063" width="7.42578125" style="75" customWidth="1"/>
    <col min="13064" max="13064" width="6.42578125" style="75" customWidth="1"/>
    <col min="13065" max="13065" width="7.140625" style="75" customWidth="1"/>
    <col min="13066" max="13066" width="7.7109375" style="75" customWidth="1"/>
    <col min="13067" max="13067" width="6.140625" style="75" customWidth="1"/>
    <col min="13068" max="13068" width="6.7109375" style="75" customWidth="1"/>
    <col min="13069" max="13069" width="7" style="75" customWidth="1"/>
    <col min="13070" max="13070" width="5.85546875" style="75" customWidth="1"/>
    <col min="13071" max="13071" width="8" style="75" bestFit="1" customWidth="1"/>
    <col min="13072" max="13072" width="25.5703125" style="75" customWidth="1"/>
    <col min="13073" max="13073" width="9.5703125" style="75" bestFit="1" customWidth="1"/>
    <col min="13074" max="13075" width="10.28515625" style="75" bestFit="1" customWidth="1"/>
    <col min="13076" max="13076" width="10" style="75" bestFit="1" customWidth="1"/>
    <col min="13077" max="13077" width="10.28515625" style="75" customWidth="1"/>
    <col min="13078" max="13078" width="10.140625" style="75" customWidth="1"/>
    <col min="13079" max="13079" width="10.28515625" style="75" customWidth="1"/>
    <col min="13080" max="13080" width="10.28515625" style="75" bestFit="1" customWidth="1"/>
    <col min="13081" max="13081" width="10" style="75" bestFit="1" customWidth="1"/>
    <col min="13082" max="13082" width="9.5703125" style="75" customWidth="1"/>
    <col min="13083" max="13083" width="10.85546875" style="75" bestFit="1" customWidth="1"/>
    <col min="13084" max="13084" width="11.42578125" style="75" customWidth="1"/>
    <col min="13085" max="13312" width="9.140625" style="75"/>
    <col min="13313" max="13313" width="3.42578125" style="75" customWidth="1"/>
    <col min="13314" max="13314" width="7.28515625" style="75" customWidth="1"/>
    <col min="13315" max="13315" width="27.42578125" style="75" customWidth="1"/>
    <col min="13316" max="13316" width="9.7109375" style="75" customWidth="1"/>
    <col min="13317" max="13317" width="6.7109375" style="75" customWidth="1"/>
    <col min="13318" max="13318" width="7" style="75" customWidth="1"/>
    <col min="13319" max="13319" width="7.42578125" style="75" customWidth="1"/>
    <col min="13320" max="13320" width="6.42578125" style="75" customWidth="1"/>
    <col min="13321" max="13321" width="7.140625" style="75" customWidth="1"/>
    <col min="13322" max="13322" width="7.7109375" style="75" customWidth="1"/>
    <col min="13323" max="13323" width="6.140625" style="75" customWidth="1"/>
    <col min="13324" max="13324" width="6.7109375" style="75" customWidth="1"/>
    <col min="13325" max="13325" width="7" style="75" customWidth="1"/>
    <col min="13326" max="13326" width="5.85546875" style="75" customWidth="1"/>
    <col min="13327" max="13327" width="8" style="75" bestFit="1" customWidth="1"/>
    <col min="13328" max="13328" width="25.5703125" style="75" customWidth="1"/>
    <col min="13329" max="13329" width="9.5703125" style="75" bestFit="1" customWidth="1"/>
    <col min="13330" max="13331" width="10.28515625" style="75" bestFit="1" customWidth="1"/>
    <col min="13332" max="13332" width="10" style="75" bestFit="1" customWidth="1"/>
    <col min="13333" max="13333" width="10.28515625" style="75" customWidth="1"/>
    <col min="13334" max="13334" width="10.140625" style="75" customWidth="1"/>
    <col min="13335" max="13335" width="10.28515625" style="75" customWidth="1"/>
    <col min="13336" max="13336" width="10.28515625" style="75" bestFit="1" customWidth="1"/>
    <col min="13337" max="13337" width="10" style="75" bestFit="1" customWidth="1"/>
    <col min="13338" max="13338" width="9.5703125" style="75" customWidth="1"/>
    <col min="13339" max="13339" width="10.85546875" style="75" bestFit="1" customWidth="1"/>
    <col min="13340" max="13340" width="11.42578125" style="75" customWidth="1"/>
    <col min="13341" max="13568" width="9.140625" style="75"/>
    <col min="13569" max="13569" width="3.42578125" style="75" customWidth="1"/>
    <col min="13570" max="13570" width="7.28515625" style="75" customWidth="1"/>
    <col min="13571" max="13571" width="27.42578125" style="75" customWidth="1"/>
    <col min="13572" max="13572" width="9.7109375" style="75" customWidth="1"/>
    <col min="13573" max="13573" width="6.7109375" style="75" customWidth="1"/>
    <col min="13574" max="13574" width="7" style="75" customWidth="1"/>
    <col min="13575" max="13575" width="7.42578125" style="75" customWidth="1"/>
    <col min="13576" max="13576" width="6.42578125" style="75" customWidth="1"/>
    <col min="13577" max="13577" width="7.140625" style="75" customWidth="1"/>
    <col min="13578" max="13578" width="7.7109375" style="75" customWidth="1"/>
    <col min="13579" max="13579" width="6.140625" style="75" customWidth="1"/>
    <col min="13580" max="13580" width="6.7109375" style="75" customWidth="1"/>
    <col min="13581" max="13581" width="7" style="75" customWidth="1"/>
    <col min="13582" max="13582" width="5.85546875" style="75" customWidth="1"/>
    <col min="13583" max="13583" width="8" style="75" bestFit="1" customWidth="1"/>
    <col min="13584" max="13584" width="25.5703125" style="75" customWidth="1"/>
    <col min="13585" max="13585" width="9.5703125" style="75" bestFit="1" customWidth="1"/>
    <col min="13586" max="13587" width="10.28515625" style="75" bestFit="1" customWidth="1"/>
    <col min="13588" max="13588" width="10" style="75" bestFit="1" customWidth="1"/>
    <col min="13589" max="13589" width="10.28515625" style="75" customWidth="1"/>
    <col min="13590" max="13590" width="10.140625" style="75" customWidth="1"/>
    <col min="13591" max="13591" width="10.28515625" style="75" customWidth="1"/>
    <col min="13592" max="13592" width="10.28515625" style="75" bestFit="1" customWidth="1"/>
    <col min="13593" max="13593" width="10" style="75" bestFit="1" customWidth="1"/>
    <col min="13594" max="13594" width="9.5703125" style="75" customWidth="1"/>
    <col min="13595" max="13595" width="10.85546875" style="75" bestFit="1" customWidth="1"/>
    <col min="13596" max="13596" width="11.42578125" style="75" customWidth="1"/>
    <col min="13597" max="13824" width="9.140625" style="75"/>
    <col min="13825" max="13825" width="3.42578125" style="75" customWidth="1"/>
    <col min="13826" max="13826" width="7.28515625" style="75" customWidth="1"/>
    <col min="13827" max="13827" width="27.42578125" style="75" customWidth="1"/>
    <col min="13828" max="13828" width="9.7109375" style="75" customWidth="1"/>
    <col min="13829" max="13829" width="6.7109375" style="75" customWidth="1"/>
    <col min="13830" max="13830" width="7" style="75" customWidth="1"/>
    <col min="13831" max="13831" width="7.42578125" style="75" customWidth="1"/>
    <col min="13832" max="13832" width="6.42578125" style="75" customWidth="1"/>
    <col min="13833" max="13833" width="7.140625" style="75" customWidth="1"/>
    <col min="13834" max="13834" width="7.7109375" style="75" customWidth="1"/>
    <col min="13835" max="13835" width="6.140625" style="75" customWidth="1"/>
    <col min="13836" max="13836" width="6.7109375" style="75" customWidth="1"/>
    <col min="13837" max="13837" width="7" style="75" customWidth="1"/>
    <col min="13838" max="13838" width="5.85546875" style="75" customWidth="1"/>
    <col min="13839" max="13839" width="8" style="75" bestFit="1" customWidth="1"/>
    <col min="13840" max="13840" width="25.5703125" style="75" customWidth="1"/>
    <col min="13841" max="13841" width="9.5703125" style="75" bestFit="1" customWidth="1"/>
    <col min="13842" max="13843" width="10.28515625" style="75" bestFit="1" customWidth="1"/>
    <col min="13844" max="13844" width="10" style="75" bestFit="1" customWidth="1"/>
    <col min="13845" max="13845" width="10.28515625" style="75" customWidth="1"/>
    <col min="13846" max="13846" width="10.140625" style="75" customWidth="1"/>
    <col min="13847" max="13847" width="10.28515625" style="75" customWidth="1"/>
    <col min="13848" max="13848" width="10.28515625" style="75" bestFit="1" customWidth="1"/>
    <col min="13849" max="13849" width="10" style="75" bestFit="1" customWidth="1"/>
    <col min="13850" max="13850" width="9.5703125" style="75" customWidth="1"/>
    <col min="13851" max="13851" width="10.85546875" style="75" bestFit="1" customWidth="1"/>
    <col min="13852" max="13852" width="11.42578125" style="75" customWidth="1"/>
    <col min="13853" max="14080" width="9.140625" style="75"/>
    <col min="14081" max="14081" width="3.42578125" style="75" customWidth="1"/>
    <col min="14082" max="14082" width="7.28515625" style="75" customWidth="1"/>
    <col min="14083" max="14083" width="27.42578125" style="75" customWidth="1"/>
    <col min="14084" max="14084" width="9.7109375" style="75" customWidth="1"/>
    <col min="14085" max="14085" width="6.7109375" style="75" customWidth="1"/>
    <col min="14086" max="14086" width="7" style="75" customWidth="1"/>
    <col min="14087" max="14087" width="7.42578125" style="75" customWidth="1"/>
    <col min="14088" max="14088" width="6.42578125" style="75" customWidth="1"/>
    <col min="14089" max="14089" width="7.140625" style="75" customWidth="1"/>
    <col min="14090" max="14090" width="7.7109375" style="75" customWidth="1"/>
    <col min="14091" max="14091" width="6.140625" style="75" customWidth="1"/>
    <col min="14092" max="14092" width="6.7109375" style="75" customWidth="1"/>
    <col min="14093" max="14093" width="7" style="75" customWidth="1"/>
    <col min="14094" max="14094" width="5.85546875" style="75" customWidth="1"/>
    <col min="14095" max="14095" width="8" style="75" bestFit="1" customWidth="1"/>
    <col min="14096" max="14096" width="25.5703125" style="75" customWidth="1"/>
    <col min="14097" max="14097" width="9.5703125" style="75" bestFit="1" customWidth="1"/>
    <col min="14098" max="14099" width="10.28515625" style="75" bestFit="1" customWidth="1"/>
    <col min="14100" max="14100" width="10" style="75" bestFit="1" customWidth="1"/>
    <col min="14101" max="14101" width="10.28515625" style="75" customWidth="1"/>
    <col min="14102" max="14102" width="10.140625" style="75" customWidth="1"/>
    <col min="14103" max="14103" width="10.28515625" style="75" customWidth="1"/>
    <col min="14104" max="14104" width="10.28515625" style="75" bestFit="1" customWidth="1"/>
    <col min="14105" max="14105" width="10" style="75" bestFit="1" customWidth="1"/>
    <col min="14106" max="14106" width="9.5703125" style="75" customWidth="1"/>
    <col min="14107" max="14107" width="10.85546875" style="75" bestFit="1" customWidth="1"/>
    <col min="14108" max="14108" width="11.42578125" style="75" customWidth="1"/>
    <col min="14109" max="14336" width="9.140625" style="75"/>
    <col min="14337" max="14337" width="3.42578125" style="75" customWidth="1"/>
    <col min="14338" max="14338" width="7.28515625" style="75" customWidth="1"/>
    <col min="14339" max="14339" width="27.42578125" style="75" customWidth="1"/>
    <col min="14340" max="14340" width="9.7109375" style="75" customWidth="1"/>
    <col min="14341" max="14341" width="6.7109375" style="75" customWidth="1"/>
    <col min="14342" max="14342" width="7" style="75" customWidth="1"/>
    <col min="14343" max="14343" width="7.42578125" style="75" customWidth="1"/>
    <col min="14344" max="14344" width="6.42578125" style="75" customWidth="1"/>
    <col min="14345" max="14345" width="7.140625" style="75" customWidth="1"/>
    <col min="14346" max="14346" width="7.7109375" style="75" customWidth="1"/>
    <col min="14347" max="14347" width="6.140625" style="75" customWidth="1"/>
    <col min="14348" max="14348" width="6.7109375" style="75" customWidth="1"/>
    <col min="14349" max="14349" width="7" style="75" customWidth="1"/>
    <col min="14350" max="14350" width="5.85546875" style="75" customWidth="1"/>
    <col min="14351" max="14351" width="8" style="75" bestFit="1" customWidth="1"/>
    <col min="14352" max="14352" width="25.5703125" style="75" customWidth="1"/>
    <col min="14353" max="14353" width="9.5703125" style="75" bestFit="1" customWidth="1"/>
    <col min="14354" max="14355" width="10.28515625" style="75" bestFit="1" customWidth="1"/>
    <col min="14356" max="14356" width="10" style="75" bestFit="1" customWidth="1"/>
    <col min="14357" max="14357" width="10.28515625" style="75" customWidth="1"/>
    <col min="14358" max="14358" width="10.140625" style="75" customWidth="1"/>
    <col min="14359" max="14359" width="10.28515625" style="75" customWidth="1"/>
    <col min="14360" max="14360" width="10.28515625" style="75" bestFit="1" customWidth="1"/>
    <col min="14361" max="14361" width="10" style="75" bestFit="1" customWidth="1"/>
    <col min="14362" max="14362" width="9.5703125" style="75" customWidth="1"/>
    <col min="14363" max="14363" width="10.85546875" style="75" bestFit="1" customWidth="1"/>
    <col min="14364" max="14364" width="11.42578125" style="75" customWidth="1"/>
    <col min="14365" max="14592" width="9.140625" style="75"/>
    <col min="14593" max="14593" width="3.42578125" style="75" customWidth="1"/>
    <col min="14594" max="14594" width="7.28515625" style="75" customWidth="1"/>
    <col min="14595" max="14595" width="27.42578125" style="75" customWidth="1"/>
    <col min="14596" max="14596" width="9.7109375" style="75" customWidth="1"/>
    <col min="14597" max="14597" width="6.7109375" style="75" customWidth="1"/>
    <col min="14598" max="14598" width="7" style="75" customWidth="1"/>
    <col min="14599" max="14599" width="7.42578125" style="75" customWidth="1"/>
    <col min="14600" max="14600" width="6.42578125" style="75" customWidth="1"/>
    <col min="14601" max="14601" width="7.140625" style="75" customWidth="1"/>
    <col min="14602" max="14602" width="7.7109375" style="75" customWidth="1"/>
    <col min="14603" max="14603" width="6.140625" style="75" customWidth="1"/>
    <col min="14604" max="14604" width="6.7109375" style="75" customWidth="1"/>
    <col min="14605" max="14605" width="7" style="75" customWidth="1"/>
    <col min="14606" max="14606" width="5.85546875" style="75" customWidth="1"/>
    <col min="14607" max="14607" width="8" style="75" bestFit="1" customWidth="1"/>
    <col min="14608" max="14608" width="25.5703125" style="75" customWidth="1"/>
    <col min="14609" max="14609" width="9.5703125" style="75" bestFit="1" customWidth="1"/>
    <col min="14610" max="14611" width="10.28515625" style="75" bestFit="1" customWidth="1"/>
    <col min="14612" max="14612" width="10" style="75" bestFit="1" customWidth="1"/>
    <col min="14613" max="14613" width="10.28515625" style="75" customWidth="1"/>
    <col min="14614" max="14614" width="10.140625" style="75" customWidth="1"/>
    <col min="14615" max="14615" width="10.28515625" style="75" customWidth="1"/>
    <col min="14616" max="14616" width="10.28515625" style="75" bestFit="1" customWidth="1"/>
    <col min="14617" max="14617" width="10" style="75" bestFit="1" customWidth="1"/>
    <col min="14618" max="14618" width="9.5703125" style="75" customWidth="1"/>
    <col min="14619" max="14619" width="10.85546875" style="75" bestFit="1" customWidth="1"/>
    <col min="14620" max="14620" width="11.42578125" style="75" customWidth="1"/>
    <col min="14621" max="14848" width="9.140625" style="75"/>
    <col min="14849" max="14849" width="3.42578125" style="75" customWidth="1"/>
    <col min="14850" max="14850" width="7.28515625" style="75" customWidth="1"/>
    <col min="14851" max="14851" width="27.42578125" style="75" customWidth="1"/>
    <col min="14852" max="14852" width="9.7109375" style="75" customWidth="1"/>
    <col min="14853" max="14853" width="6.7109375" style="75" customWidth="1"/>
    <col min="14854" max="14854" width="7" style="75" customWidth="1"/>
    <col min="14855" max="14855" width="7.42578125" style="75" customWidth="1"/>
    <col min="14856" max="14856" width="6.42578125" style="75" customWidth="1"/>
    <col min="14857" max="14857" width="7.140625" style="75" customWidth="1"/>
    <col min="14858" max="14858" width="7.7109375" style="75" customWidth="1"/>
    <col min="14859" max="14859" width="6.140625" style="75" customWidth="1"/>
    <col min="14860" max="14860" width="6.7109375" style="75" customWidth="1"/>
    <col min="14861" max="14861" width="7" style="75" customWidth="1"/>
    <col min="14862" max="14862" width="5.85546875" style="75" customWidth="1"/>
    <col min="14863" max="14863" width="8" style="75" bestFit="1" customWidth="1"/>
    <col min="14864" max="14864" width="25.5703125" style="75" customWidth="1"/>
    <col min="14865" max="14865" width="9.5703125" style="75" bestFit="1" customWidth="1"/>
    <col min="14866" max="14867" width="10.28515625" style="75" bestFit="1" customWidth="1"/>
    <col min="14868" max="14868" width="10" style="75" bestFit="1" customWidth="1"/>
    <col min="14869" max="14869" width="10.28515625" style="75" customWidth="1"/>
    <col min="14870" max="14870" width="10.140625" style="75" customWidth="1"/>
    <col min="14871" max="14871" width="10.28515625" style="75" customWidth="1"/>
    <col min="14872" max="14872" width="10.28515625" style="75" bestFit="1" customWidth="1"/>
    <col min="14873" max="14873" width="10" style="75" bestFit="1" customWidth="1"/>
    <col min="14874" max="14874" width="9.5703125" style="75" customWidth="1"/>
    <col min="14875" max="14875" width="10.85546875" style="75" bestFit="1" customWidth="1"/>
    <col min="14876" max="14876" width="11.42578125" style="75" customWidth="1"/>
    <col min="14877" max="15104" width="9.140625" style="75"/>
    <col min="15105" max="15105" width="3.42578125" style="75" customWidth="1"/>
    <col min="15106" max="15106" width="7.28515625" style="75" customWidth="1"/>
    <col min="15107" max="15107" width="27.42578125" style="75" customWidth="1"/>
    <col min="15108" max="15108" width="9.7109375" style="75" customWidth="1"/>
    <col min="15109" max="15109" width="6.7109375" style="75" customWidth="1"/>
    <col min="15110" max="15110" width="7" style="75" customWidth="1"/>
    <col min="15111" max="15111" width="7.42578125" style="75" customWidth="1"/>
    <col min="15112" max="15112" width="6.42578125" style="75" customWidth="1"/>
    <col min="15113" max="15113" width="7.140625" style="75" customWidth="1"/>
    <col min="15114" max="15114" width="7.7109375" style="75" customWidth="1"/>
    <col min="15115" max="15115" width="6.140625" style="75" customWidth="1"/>
    <col min="15116" max="15116" width="6.7109375" style="75" customWidth="1"/>
    <col min="15117" max="15117" width="7" style="75" customWidth="1"/>
    <col min="15118" max="15118" width="5.85546875" style="75" customWidth="1"/>
    <col min="15119" max="15119" width="8" style="75" bestFit="1" customWidth="1"/>
    <col min="15120" max="15120" width="25.5703125" style="75" customWidth="1"/>
    <col min="15121" max="15121" width="9.5703125" style="75" bestFit="1" customWidth="1"/>
    <col min="15122" max="15123" width="10.28515625" style="75" bestFit="1" customWidth="1"/>
    <col min="15124" max="15124" width="10" style="75" bestFit="1" customWidth="1"/>
    <col min="15125" max="15125" width="10.28515625" style="75" customWidth="1"/>
    <col min="15126" max="15126" width="10.140625" style="75" customWidth="1"/>
    <col min="15127" max="15127" width="10.28515625" style="75" customWidth="1"/>
    <col min="15128" max="15128" width="10.28515625" style="75" bestFit="1" customWidth="1"/>
    <col min="15129" max="15129" width="10" style="75" bestFit="1" customWidth="1"/>
    <col min="15130" max="15130" width="9.5703125" style="75" customWidth="1"/>
    <col min="15131" max="15131" width="10.85546875" style="75" bestFit="1" customWidth="1"/>
    <col min="15132" max="15132" width="11.42578125" style="75" customWidth="1"/>
    <col min="15133" max="15360" width="9.140625" style="75"/>
    <col min="15361" max="15361" width="3.42578125" style="75" customWidth="1"/>
    <col min="15362" max="15362" width="7.28515625" style="75" customWidth="1"/>
    <col min="15363" max="15363" width="27.42578125" style="75" customWidth="1"/>
    <col min="15364" max="15364" width="9.7109375" style="75" customWidth="1"/>
    <col min="15365" max="15365" width="6.7109375" style="75" customWidth="1"/>
    <col min="15366" max="15366" width="7" style="75" customWidth="1"/>
    <col min="15367" max="15367" width="7.42578125" style="75" customWidth="1"/>
    <col min="15368" max="15368" width="6.42578125" style="75" customWidth="1"/>
    <col min="15369" max="15369" width="7.140625" style="75" customWidth="1"/>
    <col min="15370" max="15370" width="7.7109375" style="75" customWidth="1"/>
    <col min="15371" max="15371" width="6.140625" style="75" customWidth="1"/>
    <col min="15372" max="15372" width="6.7109375" style="75" customWidth="1"/>
    <col min="15373" max="15373" width="7" style="75" customWidth="1"/>
    <col min="15374" max="15374" width="5.85546875" style="75" customWidth="1"/>
    <col min="15375" max="15375" width="8" style="75" bestFit="1" customWidth="1"/>
    <col min="15376" max="15376" width="25.5703125" style="75" customWidth="1"/>
    <col min="15377" max="15377" width="9.5703125" style="75" bestFit="1" customWidth="1"/>
    <col min="15378" max="15379" width="10.28515625" style="75" bestFit="1" customWidth="1"/>
    <col min="15380" max="15380" width="10" style="75" bestFit="1" customWidth="1"/>
    <col min="15381" max="15381" width="10.28515625" style="75" customWidth="1"/>
    <col min="15382" max="15382" width="10.140625" style="75" customWidth="1"/>
    <col min="15383" max="15383" width="10.28515625" style="75" customWidth="1"/>
    <col min="15384" max="15384" width="10.28515625" style="75" bestFit="1" customWidth="1"/>
    <col min="15385" max="15385" width="10" style="75" bestFit="1" customWidth="1"/>
    <col min="15386" max="15386" width="9.5703125" style="75" customWidth="1"/>
    <col min="15387" max="15387" width="10.85546875" style="75" bestFit="1" customWidth="1"/>
    <col min="15388" max="15388" width="11.42578125" style="75" customWidth="1"/>
    <col min="15389" max="15616" width="9.140625" style="75"/>
    <col min="15617" max="15617" width="3.42578125" style="75" customWidth="1"/>
    <col min="15618" max="15618" width="7.28515625" style="75" customWidth="1"/>
    <col min="15619" max="15619" width="27.42578125" style="75" customWidth="1"/>
    <col min="15620" max="15620" width="9.7109375" style="75" customWidth="1"/>
    <col min="15621" max="15621" width="6.7109375" style="75" customWidth="1"/>
    <col min="15622" max="15622" width="7" style="75" customWidth="1"/>
    <col min="15623" max="15623" width="7.42578125" style="75" customWidth="1"/>
    <col min="15624" max="15624" width="6.42578125" style="75" customWidth="1"/>
    <col min="15625" max="15625" width="7.140625" style="75" customWidth="1"/>
    <col min="15626" max="15626" width="7.7109375" style="75" customWidth="1"/>
    <col min="15627" max="15627" width="6.140625" style="75" customWidth="1"/>
    <col min="15628" max="15628" width="6.7109375" style="75" customWidth="1"/>
    <col min="15629" max="15629" width="7" style="75" customWidth="1"/>
    <col min="15630" max="15630" width="5.85546875" style="75" customWidth="1"/>
    <col min="15631" max="15631" width="8" style="75" bestFit="1" customWidth="1"/>
    <col min="15632" max="15632" width="25.5703125" style="75" customWidth="1"/>
    <col min="15633" max="15633" width="9.5703125" style="75" bestFit="1" customWidth="1"/>
    <col min="15634" max="15635" width="10.28515625" style="75" bestFit="1" customWidth="1"/>
    <col min="15636" max="15636" width="10" style="75" bestFit="1" customWidth="1"/>
    <col min="15637" max="15637" width="10.28515625" style="75" customWidth="1"/>
    <col min="15638" max="15638" width="10.140625" style="75" customWidth="1"/>
    <col min="15639" max="15639" width="10.28515625" style="75" customWidth="1"/>
    <col min="15640" max="15640" width="10.28515625" style="75" bestFit="1" customWidth="1"/>
    <col min="15641" max="15641" width="10" style="75" bestFit="1" customWidth="1"/>
    <col min="15642" max="15642" width="9.5703125" style="75" customWidth="1"/>
    <col min="15643" max="15643" width="10.85546875" style="75" bestFit="1" customWidth="1"/>
    <col min="15644" max="15644" width="11.42578125" style="75" customWidth="1"/>
    <col min="15645" max="15872" width="9.140625" style="75"/>
    <col min="15873" max="15873" width="3.42578125" style="75" customWidth="1"/>
    <col min="15874" max="15874" width="7.28515625" style="75" customWidth="1"/>
    <col min="15875" max="15875" width="27.42578125" style="75" customWidth="1"/>
    <col min="15876" max="15876" width="9.7109375" style="75" customWidth="1"/>
    <col min="15877" max="15877" width="6.7109375" style="75" customWidth="1"/>
    <col min="15878" max="15878" width="7" style="75" customWidth="1"/>
    <col min="15879" max="15879" width="7.42578125" style="75" customWidth="1"/>
    <col min="15880" max="15880" width="6.42578125" style="75" customWidth="1"/>
    <col min="15881" max="15881" width="7.140625" style="75" customWidth="1"/>
    <col min="15882" max="15882" width="7.7109375" style="75" customWidth="1"/>
    <col min="15883" max="15883" width="6.140625" style="75" customWidth="1"/>
    <col min="15884" max="15884" width="6.7109375" style="75" customWidth="1"/>
    <col min="15885" max="15885" width="7" style="75" customWidth="1"/>
    <col min="15886" max="15886" width="5.85546875" style="75" customWidth="1"/>
    <col min="15887" max="15887" width="8" style="75" bestFit="1" customWidth="1"/>
    <col min="15888" max="15888" width="25.5703125" style="75" customWidth="1"/>
    <col min="15889" max="15889" width="9.5703125" style="75" bestFit="1" customWidth="1"/>
    <col min="15890" max="15891" width="10.28515625" style="75" bestFit="1" customWidth="1"/>
    <col min="15892" max="15892" width="10" style="75" bestFit="1" customWidth="1"/>
    <col min="15893" max="15893" width="10.28515625" style="75" customWidth="1"/>
    <col min="15894" max="15894" width="10.140625" style="75" customWidth="1"/>
    <col min="15895" max="15895" width="10.28515625" style="75" customWidth="1"/>
    <col min="15896" max="15896" width="10.28515625" style="75" bestFit="1" customWidth="1"/>
    <col min="15897" max="15897" width="10" style="75" bestFit="1" customWidth="1"/>
    <col min="15898" max="15898" width="9.5703125" style="75" customWidth="1"/>
    <col min="15899" max="15899" width="10.85546875" style="75" bestFit="1" customWidth="1"/>
    <col min="15900" max="15900" width="11.42578125" style="75" customWidth="1"/>
    <col min="15901" max="16128" width="9.140625" style="75"/>
    <col min="16129" max="16129" width="3.42578125" style="75" customWidth="1"/>
    <col min="16130" max="16130" width="7.28515625" style="75" customWidth="1"/>
    <col min="16131" max="16131" width="27.42578125" style="75" customWidth="1"/>
    <col min="16132" max="16132" width="9.7109375" style="75" customWidth="1"/>
    <col min="16133" max="16133" width="6.7109375" style="75" customWidth="1"/>
    <col min="16134" max="16134" width="7" style="75" customWidth="1"/>
    <col min="16135" max="16135" width="7.42578125" style="75" customWidth="1"/>
    <col min="16136" max="16136" width="6.42578125" style="75" customWidth="1"/>
    <col min="16137" max="16137" width="7.140625" style="75" customWidth="1"/>
    <col min="16138" max="16138" width="7.7109375" style="75" customWidth="1"/>
    <col min="16139" max="16139" width="6.140625" style="75" customWidth="1"/>
    <col min="16140" max="16140" width="6.7109375" style="75" customWidth="1"/>
    <col min="16141" max="16141" width="7" style="75" customWidth="1"/>
    <col min="16142" max="16142" width="5.85546875" style="75" customWidth="1"/>
    <col min="16143" max="16143" width="8" style="75" bestFit="1" customWidth="1"/>
    <col min="16144" max="16144" width="25.5703125" style="75" customWidth="1"/>
    <col min="16145" max="16145" width="9.5703125" style="75" bestFit="1" customWidth="1"/>
    <col min="16146" max="16147" width="10.28515625" style="75" bestFit="1" customWidth="1"/>
    <col min="16148" max="16148" width="10" style="75" bestFit="1" customWidth="1"/>
    <col min="16149" max="16149" width="10.28515625" style="75" customWidth="1"/>
    <col min="16150" max="16150" width="10.140625" style="75" customWidth="1"/>
    <col min="16151" max="16151" width="10.28515625" style="75" customWidth="1"/>
    <col min="16152" max="16152" width="10.28515625" style="75" bestFit="1" customWidth="1"/>
    <col min="16153" max="16153" width="10" style="75" bestFit="1" customWidth="1"/>
    <col min="16154" max="16154" width="9.5703125" style="75" customWidth="1"/>
    <col min="16155" max="16155" width="10.85546875" style="75" bestFit="1" customWidth="1"/>
    <col min="16156" max="16156" width="11.42578125" style="75" customWidth="1"/>
    <col min="16157" max="16384" width="9.140625" style="75"/>
  </cols>
  <sheetData>
    <row r="1" spans="1:27" ht="33" customHeight="1" thickTop="1" thickBot="1" x14ac:dyDescent="0.25">
      <c r="A1" s="527" t="s">
        <v>66</v>
      </c>
      <c r="B1" s="528"/>
      <c r="C1" s="529"/>
      <c r="D1" s="530" t="s">
        <v>67</v>
      </c>
      <c r="E1" s="530"/>
      <c r="F1" s="530"/>
      <c r="G1" s="530"/>
      <c r="H1" s="530"/>
      <c r="I1" s="530"/>
      <c r="J1" s="530"/>
      <c r="K1" s="530"/>
      <c r="L1" s="530"/>
      <c r="M1" s="530"/>
      <c r="N1" s="531"/>
      <c r="O1" s="73"/>
      <c r="P1" s="74" t="s">
        <v>66</v>
      </c>
      <c r="Q1" s="532" t="s">
        <v>451</v>
      </c>
      <c r="R1" s="532"/>
      <c r="S1" s="532"/>
      <c r="T1" s="532"/>
      <c r="U1" s="532"/>
      <c r="V1" s="532"/>
      <c r="W1" s="532"/>
      <c r="X1" s="532"/>
      <c r="Y1" s="532"/>
      <c r="Z1" s="532"/>
      <c r="AA1" s="533"/>
    </row>
    <row r="2" spans="1:27" s="86" customFormat="1" ht="52.15" customHeight="1" thickTop="1" x14ac:dyDescent="0.25">
      <c r="A2" s="76" t="s">
        <v>18</v>
      </c>
      <c r="B2" s="77" t="s">
        <v>18</v>
      </c>
      <c r="C2" s="78"/>
      <c r="D2" s="79" t="s">
        <v>68</v>
      </c>
      <c r="E2" s="79" t="s">
        <v>69</v>
      </c>
      <c r="F2" s="79" t="s">
        <v>70</v>
      </c>
      <c r="G2" s="77" t="s">
        <v>71</v>
      </c>
      <c r="H2" s="80" t="s">
        <v>72</v>
      </c>
      <c r="I2" s="77" t="s">
        <v>73</v>
      </c>
      <c r="J2" s="77" t="s">
        <v>74</v>
      </c>
      <c r="K2" s="77" t="s">
        <v>75</v>
      </c>
      <c r="L2" s="77" t="s">
        <v>76</v>
      </c>
      <c r="M2" s="77" t="s">
        <v>77</v>
      </c>
      <c r="N2" s="81" t="s">
        <v>78</v>
      </c>
      <c r="O2" s="82" t="s">
        <v>18</v>
      </c>
      <c r="P2" s="83"/>
      <c r="Q2" s="84" t="s">
        <v>79</v>
      </c>
      <c r="R2" s="84" t="s">
        <v>79</v>
      </c>
      <c r="S2" s="84" t="s">
        <v>80</v>
      </c>
      <c r="T2" s="84" t="s">
        <v>80</v>
      </c>
      <c r="U2" s="84" t="s">
        <v>81</v>
      </c>
      <c r="V2" s="84" t="s">
        <v>81</v>
      </c>
      <c r="W2" s="84" t="s">
        <v>82</v>
      </c>
      <c r="X2" s="84" t="s">
        <v>83</v>
      </c>
      <c r="Y2" s="84" t="s">
        <v>84</v>
      </c>
      <c r="Z2" s="84" t="s">
        <v>85</v>
      </c>
      <c r="AA2" s="85" t="s">
        <v>86</v>
      </c>
    </row>
    <row r="3" spans="1:27" ht="12.75" customHeight="1" x14ac:dyDescent="0.2">
      <c r="A3" s="87"/>
      <c r="B3" s="8"/>
      <c r="C3" s="88" t="s">
        <v>87</v>
      </c>
      <c r="D3" s="89">
        <v>400</v>
      </c>
      <c r="E3" s="89">
        <v>60</v>
      </c>
      <c r="F3" s="89">
        <v>18</v>
      </c>
      <c r="G3" s="89">
        <v>18</v>
      </c>
      <c r="H3" s="89">
        <v>18</v>
      </c>
      <c r="I3" s="89">
        <v>36</v>
      </c>
      <c r="J3" s="89">
        <v>36</v>
      </c>
      <c r="K3" s="89">
        <v>36</v>
      </c>
      <c r="L3" s="89">
        <v>36</v>
      </c>
      <c r="M3" s="89">
        <v>100</v>
      </c>
      <c r="N3" s="90"/>
      <c r="O3" s="87"/>
      <c r="P3" s="91" t="str">
        <f t="shared" ref="P3:P8" si="0">+C3</f>
        <v>Izvor ( W)</v>
      </c>
      <c r="Q3" s="89">
        <v>191</v>
      </c>
      <c r="R3" s="92">
        <v>131</v>
      </c>
      <c r="S3" s="92">
        <v>17</v>
      </c>
      <c r="T3" s="92">
        <v>12.5</v>
      </c>
      <c r="U3" s="89">
        <v>40</v>
      </c>
      <c r="V3" s="89">
        <v>80</v>
      </c>
      <c r="W3" s="89">
        <v>17</v>
      </c>
      <c r="X3" s="89">
        <v>26</v>
      </c>
      <c r="Y3" s="92">
        <v>33</v>
      </c>
      <c r="Z3" s="89">
        <v>54</v>
      </c>
      <c r="AA3" s="93"/>
    </row>
    <row r="4" spans="1:27" ht="12.75" customHeight="1" x14ac:dyDescent="0.2">
      <c r="A4" s="87"/>
      <c r="B4" s="8"/>
      <c r="C4" s="88" t="s">
        <v>88</v>
      </c>
      <c r="D4" s="88">
        <v>1</v>
      </c>
      <c r="E4" s="88">
        <v>1</v>
      </c>
      <c r="F4" s="88">
        <v>1</v>
      </c>
      <c r="G4" s="88">
        <v>2</v>
      </c>
      <c r="H4" s="88">
        <v>4</v>
      </c>
      <c r="I4" s="88">
        <v>2</v>
      </c>
      <c r="J4" s="88">
        <v>3</v>
      </c>
      <c r="K4" s="88">
        <v>4</v>
      </c>
      <c r="L4" s="88">
        <v>1</v>
      </c>
      <c r="M4" s="88">
        <v>1</v>
      </c>
      <c r="N4" s="90"/>
      <c r="O4" s="87"/>
      <c r="P4" s="91" t="str">
        <f t="shared" si="0"/>
        <v xml:space="preserve">Broj žarulja u  svjetiljci </v>
      </c>
      <c r="Q4" s="94">
        <v>1</v>
      </c>
      <c r="R4" s="95">
        <v>1</v>
      </c>
      <c r="S4" s="95">
        <v>1</v>
      </c>
      <c r="T4" s="95">
        <v>1</v>
      </c>
      <c r="U4" s="95">
        <v>1</v>
      </c>
      <c r="V4" s="95">
        <v>1</v>
      </c>
      <c r="W4" s="95">
        <v>1</v>
      </c>
      <c r="X4" s="95">
        <v>1</v>
      </c>
      <c r="Y4" s="95">
        <v>1</v>
      </c>
      <c r="Z4" s="95">
        <v>1</v>
      </c>
      <c r="AA4" s="93"/>
    </row>
    <row r="5" spans="1:27" ht="13.9" customHeight="1" thickBot="1" x14ac:dyDescent="0.25">
      <c r="A5" s="96"/>
      <c r="B5" s="97"/>
      <c r="C5" s="98" t="s">
        <v>89</v>
      </c>
      <c r="D5" s="99">
        <f t="shared" ref="D5:L5" si="1">+(D3*D4)*1.25</f>
        <v>500</v>
      </c>
      <c r="E5" s="99">
        <f t="shared" si="1"/>
        <v>75</v>
      </c>
      <c r="F5" s="99">
        <f t="shared" si="1"/>
        <v>22.5</v>
      </c>
      <c r="G5" s="99">
        <f t="shared" si="1"/>
        <v>45</v>
      </c>
      <c r="H5" s="99">
        <f t="shared" si="1"/>
        <v>90</v>
      </c>
      <c r="I5" s="99">
        <f t="shared" si="1"/>
        <v>90</v>
      </c>
      <c r="J5" s="99">
        <f t="shared" si="1"/>
        <v>135</v>
      </c>
      <c r="K5" s="99">
        <f t="shared" si="1"/>
        <v>180</v>
      </c>
      <c r="L5" s="99">
        <f t="shared" si="1"/>
        <v>45</v>
      </c>
      <c r="M5" s="99">
        <f>+(M3*M4)*1.25</f>
        <v>125</v>
      </c>
      <c r="N5" s="100"/>
      <c r="O5" s="101"/>
      <c r="P5" s="102" t="str">
        <f t="shared" si="0"/>
        <v xml:space="preserve">Snaga Izvora + gubici  (W) </v>
      </c>
      <c r="Q5" s="103">
        <f>+(Q3*Q4)*1</f>
        <v>191</v>
      </c>
      <c r="R5" s="103">
        <f>+(R3*R4)*1</f>
        <v>131</v>
      </c>
      <c r="S5" s="103">
        <f>+(S3*S4)*1</f>
        <v>17</v>
      </c>
      <c r="T5" s="103">
        <f t="shared" ref="T5:Z5" si="2">+(T3*T4)*1</f>
        <v>12.5</v>
      </c>
      <c r="U5" s="103">
        <f t="shared" si="2"/>
        <v>40</v>
      </c>
      <c r="V5" s="103">
        <f>+(V3*V4)*1</f>
        <v>80</v>
      </c>
      <c r="W5" s="103">
        <f t="shared" si="2"/>
        <v>17</v>
      </c>
      <c r="X5" s="103">
        <f t="shared" si="2"/>
        <v>26</v>
      </c>
      <c r="Y5" s="103">
        <f t="shared" si="2"/>
        <v>33</v>
      </c>
      <c r="Z5" s="103">
        <f t="shared" si="2"/>
        <v>54</v>
      </c>
      <c r="AA5" s="104"/>
    </row>
    <row r="6" spans="1:27" s="112" customFormat="1" ht="29.45" customHeight="1" thickTop="1" x14ac:dyDescent="0.2">
      <c r="A6" s="105" t="s">
        <v>90</v>
      </c>
      <c r="B6" s="106" t="s">
        <v>91</v>
      </c>
      <c r="C6" s="107" t="s">
        <v>92</v>
      </c>
      <c r="D6" s="107" t="s">
        <v>93</v>
      </c>
      <c r="E6" s="107" t="s">
        <v>93</v>
      </c>
      <c r="F6" s="107" t="s">
        <v>93</v>
      </c>
      <c r="G6" s="107" t="s">
        <v>93</v>
      </c>
      <c r="H6" s="107" t="s">
        <v>93</v>
      </c>
      <c r="I6" s="107" t="s">
        <v>93</v>
      </c>
      <c r="J6" s="107" t="s">
        <v>93</v>
      </c>
      <c r="K6" s="107" t="s">
        <v>93</v>
      </c>
      <c r="L6" s="107" t="s">
        <v>93</v>
      </c>
      <c r="M6" s="107" t="s">
        <v>93</v>
      </c>
      <c r="N6" s="108"/>
      <c r="O6" s="105" t="s">
        <v>90</v>
      </c>
      <c r="P6" s="109" t="str">
        <f t="shared" si="0"/>
        <v>REDUKCIJA  DA /NE</v>
      </c>
      <c r="Q6" s="110" t="s">
        <v>93</v>
      </c>
      <c r="R6" s="110" t="s">
        <v>93</v>
      </c>
      <c r="S6" s="110" t="s">
        <v>93</v>
      </c>
      <c r="T6" s="110" t="s">
        <v>93</v>
      </c>
      <c r="U6" s="110" t="s">
        <v>93</v>
      </c>
      <c r="V6" s="110" t="s">
        <v>93</v>
      </c>
      <c r="W6" s="110" t="s">
        <v>93</v>
      </c>
      <c r="X6" s="110" t="s">
        <v>93</v>
      </c>
      <c r="Y6" s="110" t="s">
        <v>93</v>
      </c>
      <c r="Z6" s="110" t="s">
        <v>93</v>
      </c>
      <c r="AA6" s="111"/>
    </row>
    <row r="7" spans="1:27" s="120" customFormat="1" ht="13.5" customHeight="1" x14ac:dyDescent="0.2">
      <c r="A7" s="113"/>
      <c r="B7" s="114"/>
      <c r="C7" s="115" t="s">
        <v>94</v>
      </c>
      <c r="D7" s="115">
        <v>0</v>
      </c>
      <c r="E7" s="115">
        <v>0</v>
      </c>
      <c r="F7" s="115">
        <v>0</v>
      </c>
      <c r="G7" s="115">
        <v>0</v>
      </c>
      <c r="H7" s="115">
        <v>0</v>
      </c>
      <c r="I7" s="115">
        <v>0</v>
      </c>
      <c r="J7" s="115">
        <v>0</v>
      </c>
      <c r="K7" s="115">
        <v>0</v>
      </c>
      <c r="L7" s="115">
        <v>0</v>
      </c>
      <c r="M7" s="115">
        <v>0</v>
      </c>
      <c r="N7" s="116"/>
      <c r="O7" s="113"/>
      <c r="P7" s="117" t="str">
        <f t="shared" si="0"/>
        <v>Postotak redukcije</v>
      </c>
      <c r="Q7" s="118">
        <v>0</v>
      </c>
      <c r="R7" s="118">
        <v>0</v>
      </c>
      <c r="S7" s="118">
        <v>0</v>
      </c>
      <c r="T7" s="118">
        <v>0</v>
      </c>
      <c r="U7" s="118">
        <v>0</v>
      </c>
      <c r="V7" s="118">
        <v>0</v>
      </c>
      <c r="W7" s="118">
        <v>0</v>
      </c>
      <c r="X7" s="118">
        <v>0</v>
      </c>
      <c r="Y7" s="118">
        <v>0</v>
      </c>
      <c r="Z7" s="118">
        <v>0</v>
      </c>
      <c r="AA7" s="119"/>
    </row>
    <row r="8" spans="1:27" s="120" customFormat="1" ht="13.5" customHeight="1" thickBot="1" x14ac:dyDescent="0.25">
      <c r="A8" s="121"/>
      <c r="B8" s="122"/>
      <c r="C8" s="123" t="s">
        <v>95</v>
      </c>
      <c r="D8" s="123">
        <v>0</v>
      </c>
      <c r="E8" s="123">
        <v>0</v>
      </c>
      <c r="F8" s="123">
        <v>0</v>
      </c>
      <c r="G8" s="123">
        <v>0</v>
      </c>
      <c r="H8" s="123">
        <v>0</v>
      </c>
      <c r="I8" s="123">
        <v>0</v>
      </c>
      <c r="J8" s="123">
        <v>0</v>
      </c>
      <c r="K8" s="123">
        <v>0</v>
      </c>
      <c r="L8" s="123">
        <v>0</v>
      </c>
      <c r="M8" s="123">
        <v>0</v>
      </c>
      <c r="N8" s="124"/>
      <c r="O8" s="121"/>
      <c r="P8" s="125" t="str">
        <f t="shared" si="0"/>
        <v xml:space="preserve">Sati rada reducirano/dan  </v>
      </c>
      <c r="Q8" s="126">
        <v>0</v>
      </c>
      <c r="R8" s="126">
        <v>0</v>
      </c>
      <c r="S8" s="126">
        <v>0</v>
      </c>
      <c r="T8" s="126">
        <v>0</v>
      </c>
      <c r="U8" s="126">
        <v>0</v>
      </c>
      <c r="V8" s="123">
        <v>0</v>
      </c>
      <c r="W8" s="123">
        <v>0</v>
      </c>
      <c r="X8" s="123">
        <v>0</v>
      </c>
      <c r="Y8" s="123">
        <v>0</v>
      </c>
      <c r="Z8" s="123">
        <v>0</v>
      </c>
      <c r="AA8" s="127"/>
    </row>
    <row r="9" spans="1:27" s="137" customFormat="1" ht="14.25" customHeight="1" thickTop="1" x14ac:dyDescent="0.2">
      <c r="A9" s="128" t="s">
        <v>96</v>
      </c>
      <c r="B9" s="129" t="s">
        <v>97</v>
      </c>
      <c r="C9" s="130" t="s">
        <v>98</v>
      </c>
      <c r="D9" s="131">
        <v>24</v>
      </c>
      <c r="E9" s="131">
        <v>0</v>
      </c>
      <c r="F9" s="131">
        <v>0</v>
      </c>
      <c r="G9" s="131">
        <v>0</v>
      </c>
      <c r="H9" s="131">
        <v>0</v>
      </c>
      <c r="I9" s="131">
        <v>0</v>
      </c>
      <c r="J9" s="131">
        <v>0</v>
      </c>
      <c r="K9" s="131">
        <v>0</v>
      </c>
      <c r="L9" s="132">
        <v>0</v>
      </c>
      <c r="M9" s="132">
        <v>0</v>
      </c>
      <c r="N9" s="133">
        <f>SUM(D9:M9)</f>
        <v>24</v>
      </c>
      <c r="O9" s="134" t="s">
        <v>96</v>
      </c>
      <c r="P9" s="130" t="s">
        <v>98</v>
      </c>
      <c r="Q9" s="131">
        <v>29</v>
      </c>
      <c r="R9" s="131">
        <v>7</v>
      </c>
      <c r="S9" s="131">
        <v>0</v>
      </c>
      <c r="T9" s="131">
        <v>0</v>
      </c>
      <c r="U9" s="135">
        <v>0</v>
      </c>
      <c r="V9" s="135">
        <v>0</v>
      </c>
      <c r="W9" s="135">
        <v>0</v>
      </c>
      <c r="X9" s="135">
        <v>0</v>
      </c>
      <c r="Y9" s="135">
        <v>0</v>
      </c>
      <c r="Z9" s="131">
        <v>0</v>
      </c>
      <c r="AA9" s="136">
        <f t="shared" ref="AA9:AA50" si="3">SUM(Q9:Z9)</f>
        <v>36</v>
      </c>
    </row>
    <row r="10" spans="1:27" s="137" customFormat="1" ht="14.25" customHeight="1" x14ac:dyDescent="0.2">
      <c r="A10" s="128" t="s">
        <v>99</v>
      </c>
      <c r="B10" s="129" t="s">
        <v>97</v>
      </c>
      <c r="C10" s="130" t="s">
        <v>100</v>
      </c>
      <c r="D10" s="131">
        <v>0</v>
      </c>
      <c r="E10" s="131">
        <v>11</v>
      </c>
      <c r="F10" s="131">
        <v>0</v>
      </c>
      <c r="G10" s="131">
        <v>0</v>
      </c>
      <c r="H10" s="131">
        <v>0</v>
      </c>
      <c r="I10" s="131">
        <v>0</v>
      </c>
      <c r="J10" s="131">
        <v>0</v>
      </c>
      <c r="K10" s="131">
        <v>0</v>
      </c>
      <c r="L10" s="132">
        <v>0</v>
      </c>
      <c r="M10" s="132">
        <v>0</v>
      </c>
      <c r="N10" s="133">
        <f t="shared" ref="N10:N49" si="4">SUM(D10:M10)</f>
        <v>11</v>
      </c>
      <c r="O10" s="134" t="s">
        <v>99</v>
      </c>
      <c r="P10" s="130" t="s">
        <v>100</v>
      </c>
      <c r="Q10" s="131">
        <v>0</v>
      </c>
      <c r="R10" s="131">
        <v>0</v>
      </c>
      <c r="S10" s="131">
        <v>11</v>
      </c>
      <c r="T10" s="131">
        <v>0</v>
      </c>
      <c r="U10" s="131">
        <v>0</v>
      </c>
      <c r="V10" s="131">
        <v>0</v>
      </c>
      <c r="W10" s="131">
        <v>0</v>
      </c>
      <c r="X10" s="131">
        <v>0</v>
      </c>
      <c r="Y10" s="131">
        <v>0</v>
      </c>
      <c r="Z10" s="131">
        <v>0</v>
      </c>
      <c r="AA10" s="138">
        <f t="shared" si="3"/>
        <v>11</v>
      </c>
    </row>
    <row r="11" spans="1:27" s="137" customFormat="1" ht="14.25" customHeight="1" x14ac:dyDescent="0.2">
      <c r="A11" s="128" t="s">
        <v>101</v>
      </c>
      <c r="B11" s="129" t="s">
        <v>97</v>
      </c>
      <c r="C11" s="130" t="s">
        <v>102</v>
      </c>
      <c r="D11" s="131">
        <v>0</v>
      </c>
      <c r="E11" s="131">
        <v>0</v>
      </c>
      <c r="F11" s="131">
        <v>2</v>
      </c>
      <c r="G11" s="131">
        <v>0</v>
      </c>
      <c r="H11" s="131">
        <v>3</v>
      </c>
      <c r="I11" s="131">
        <v>1</v>
      </c>
      <c r="J11" s="131">
        <v>0</v>
      </c>
      <c r="K11" s="131">
        <v>0</v>
      </c>
      <c r="L11" s="132">
        <v>0</v>
      </c>
      <c r="M11" s="132">
        <v>0</v>
      </c>
      <c r="N11" s="133">
        <f t="shared" si="4"/>
        <v>6</v>
      </c>
      <c r="O11" s="134" t="s">
        <v>101</v>
      </c>
      <c r="P11" s="130" t="s">
        <v>102</v>
      </c>
      <c r="Q11" s="131">
        <v>0</v>
      </c>
      <c r="R11" s="131">
        <v>0</v>
      </c>
      <c r="S11" s="131">
        <v>0</v>
      </c>
      <c r="T11" s="131">
        <v>0</v>
      </c>
      <c r="U11" s="131">
        <v>0</v>
      </c>
      <c r="V11" s="131">
        <v>0</v>
      </c>
      <c r="W11" s="131">
        <v>6</v>
      </c>
      <c r="X11" s="131">
        <v>0</v>
      </c>
      <c r="Y11" s="131">
        <v>0</v>
      </c>
      <c r="Z11" s="131">
        <v>0</v>
      </c>
      <c r="AA11" s="138">
        <f t="shared" si="3"/>
        <v>6</v>
      </c>
    </row>
    <row r="12" spans="1:27" s="137" customFormat="1" ht="14.25" customHeight="1" x14ac:dyDescent="0.2">
      <c r="A12" s="128" t="s">
        <v>103</v>
      </c>
      <c r="B12" s="129" t="s">
        <v>97</v>
      </c>
      <c r="C12" s="130" t="s">
        <v>104</v>
      </c>
      <c r="D12" s="131">
        <v>0</v>
      </c>
      <c r="E12" s="131">
        <v>0</v>
      </c>
      <c r="F12" s="131">
        <v>0</v>
      </c>
      <c r="G12" s="131">
        <v>0</v>
      </c>
      <c r="H12" s="131">
        <v>0</v>
      </c>
      <c r="I12" s="131">
        <v>0</v>
      </c>
      <c r="J12" s="131">
        <v>3</v>
      </c>
      <c r="K12" s="131">
        <v>30</v>
      </c>
      <c r="L12" s="132">
        <v>11</v>
      </c>
      <c r="M12" s="132">
        <v>0</v>
      </c>
      <c r="N12" s="133">
        <f t="shared" si="4"/>
        <v>44</v>
      </c>
      <c r="O12" s="134" t="s">
        <v>103</v>
      </c>
      <c r="P12" s="130" t="s">
        <v>104</v>
      </c>
      <c r="Q12" s="131">
        <v>0</v>
      </c>
      <c r="R12" s="131">
        <v>0</v>
      </c>
      <c r="S12" s="131">
        <v>0</v>
      </c>
      <c r="T12" s="131">
        <v>0</v>
      </c>
      <c r="U12" s="131">
        <v>0</v>
      </c>
      <c r="V12" s="131">
        <v>0</v>
      </c>
      <c r="W12" s="131">
        <v>0</v>
      </c>
      <c r="X12" s="131">
        <v>16</v>
      </c>
      <c r="Y12" s="131">
        <v>69</v>
      </c>
      <c r="Z12" s="131">
        <v>0</v>
      </c>
      <c r="AA12" s="138">
        <f t="shared" si="3"/>
        <v>85</v>
      </c>
    </row>
    <row r="13" spans="1:27" s="137" customFormat="1" ht="14.25" customHeight="1" x14ac:dyDescent="0.2">
      <c r="A13" s="128" t="s">
        <v>105</v>
      </c>
      <c r="B13" s="129" t="s">
        <v>97</v>
      </c>
      <c r="C13" s="130" t="s">
        <v>106</v>
      </c>
      <c r="D13" s="131">
        <v>0</v>
      </c>
      <c r="E13" s="131">
        <v>0</v>
      </c>
      <c r="F13" s="131">
        <v>0</v>
      </c>
      <c r="G13" s="131">
        <v>0</v>
      </c>
      <c r="H13" s="131">
        <v>0</v>
      </c>
      <c r="I13" s="131">
        <v>0</v>
      </c>
      <c r="J13" s="131">
        <v>4</v>
      </c>
      <c r="K13" s="131">
        <v>0</v>
      </c>
      <c r="L13" s="132">
        <v>1</v>
      </c>
      <c r="M13" s="132">
        <v>0</v>
      </c>
      <c r="N13" s="133">
        <f t="shared" si="4"/>
        <v>5</v>
      </c>
      <c r="O13" s="134" t="s">
        <v>105</v>
      </c>
      <c r="P13" s="130" t="s">
        <v>106</v>
      </c>
      <c r="Q13" s="131">
        <v>0</v>
      </c>
      <c r="R13" s="131">
        <v>0</v>
      </c>
      <c r="S13" s="131">
        <v>0</v>
      </c>
      <c r="T13" s="131">
        <v>0</v>
      </c>
      <c r="U13" s="131">
        <v>0</v>
      </c>
      <c r="V13" s="131">
        <v>0</v>
      </c>
      <c r="W13" s="131">
        <v>0</v>
      </c>
      <c r="X13" s="131">
        <v>2</v>
      </c>
      <c r="Y13" s="131">
        <v>9</v>
      </c>
      <c r="Z13" s="131">
        <v>0</v>
      </c>
      <c r="AA13" s="138">
        <f t="shared" si="3"/>
        <v>11</v>
      </c>
    </row>
    <row r="14" spans="1:27" s="137" customFormat="1" ht="14.25" customHeight="1" x14ac:dyDescent="0.2">
      <c r="A14" s="128" t="s">
        <v>107</v>
      </c>
      <c r="B14" s="129" t="s">
        <v>97</v>
      </c>
      <c r="C14" s="130" t="s">
        <v>108</v>
      </c>
      <c r="D14" s="131">
        <v>0</v>
      </c>
      <c r="E14" s="131">
        <v>0</v>
      </c>
      <c r="F14" s="131">
        <v>0</v>
      </c>
      <c r="G14" s="131">
        <v>0</v>
      </c>
      <c r="H14" s="131">
        <v>0</v>
      </c>
      <c r="I14" s="131">
        <v>0</v>
      </c>
      <c r="J14" s="131">
        <v>6</v>
      </c>
      <c r="K14" s="131">
        <v>0</v>
      </c>
      <c r="L14" s="132">
        <v>0</v>
      </c>
      <c r="M14" s="132">
        <v>0</v>
      </c>
      <c r="N14" s="133">
        <f t="shared" si="4"/>
        <v>6</v>
      </c>
      <c r="O14" s="134" t="s">
        <v>107</v>
      </c>
      <c r="P14" s="130" t="s">
        <v>108</v>
      </c>
      <c r="Q14" s="131">
        <v>0</v>
      </c>
      <c r="R14" s="131">
        <v>0</v>
      </c>
      <c r="S14" s="131">
        <v>0</v>
      </c>
      <c r="T14" s="131">
        <v>0</v>
      </c>
      <c r="U14" s="131">
        <v>0</v>
      </c>
      <c r="V14" s="131">
        <v>0</v>
      </c>
      <c r="W14" s="131">
        <v>0</v>
      </c>
      <c r="X14" s="131">
        <v>2</v>
      </c>
      <c r="Y14" s="131">
        <v>12</v>
      </c>
      <c r="Z14" s="131">
        <v>0</v>
      </c>
      <c r="AA14" s="138">
        <f t="shared" si="3"/>
        <v>14</v>
      </c>
    </row>
    <row r="15" spans="1:27" s="137" customFormat="1" ht="14.25" customHeight="1" x14ac:dyDescent="0.2">
      <c r="A15" s="128" t="s">
        <v>109</v>
      </c>
      <c r="B15" s="129" t="s">
        <v>97</v>
      </c>
      <c r="C15" s="130" t="s">
        <v>110</v>
      </c>
      <c r="D15" s="131">
        <v>0</v>
      </c>
      <c r="E15" s="131">
        <v>0</v>
      </c>
      <c r="F15" s="131">
        <v>0</v>
      </c>
      <c r="G15" s="131">
        <v>0</v>
      </c>
      <c r="H15" s="131">
        <v>0</v>
      </c>
      <c r="I15" s="131">
        <v>0</v>
      </c>
      <c r="J15" s="131">
        <v>4</v>
      </c>
      <c r="K15" s="131">
        <v>0</v>
      </c>
      <c r="L15" s="132">
        <v>0</v>
      </c>
      <c r="M15" s="132">
        <v>0</v>
      </c>
      <c r="N15" s="133">
        <f t="shared" si="4"/>
        <v>4</v>
      </c>
      <c r="O15" s="134" t="s">
        <v>109</v>
      </c>
      <c r="P15" s="130" t="s">
        <v>110</v>
      </c>
      <c r="Q15" s="131">
        <v>0</v>
      </c>
      <c r="R15" s="131">
        <v>0</v>
      </c>
      <c r="S15" s="131">
        <v>0</v>
      </c>
      <c r="T15" s="131">
        <v>0</v>
      </c>
      <c r="U15" s="131">
        <v>0</v>
      </c>
      <c r="V15" s="131">
        <v>0</v>
      </c>
      <c r="W15" s="131">
        <v>0</v>
      </c>
      <c r="X15" s="131">
        <v>0</v>
      </c>
      <c r="Y15" s="131">
        <v>9</v>
      </c>
      <c r="Z15" s="131">
        <v>0</v>
      </c>
      <c r="AA15" s="138">
        <f t="shared" si="3"/>
        <v>9</v>
      </c>
    </row>
    <row r="16" spans="1:27" s="137" customFormat="1" ht="14.25" customHeight="1" x14ac:dyDescent="0.2">
      <c r="A16" s="128" t="s">
        <v>111</v>
      </c>
      <c r="B16" s="129" t="s">
        <v>97</v>
      </c>
      <c r="C16" s="130" t="s">
        <v>112</v>
      </c>
      <c r="D16" s="131">
        <v>0</v>
      </c>
      <c r="E16" s="131">
        <v>0</v>
      </c>
      <c r="F16" s="131">
        <v>0</v>
      </c>
      <c r="G16" s="131">
        <v>0</v>
      </c>
      <c r="H16" s="131">
        <v>0</v>
      </c>
      <c r="I16" s="131">
        <v>0</v>
      </c>
      <c r="J16" s="131">
        <v>1</v>
      </c>
      <c r="K16" s="131">
        <v>0</v>
      </c>
      <c r="L16" s="132">
        <v>0</v>
      </c>
      <c r="M16" s="132">
        <v>0</v>
      </c>
      <c r="N16" s="133">
        <f t="shared" si="4"/>
        <v>1</v>
      </c>
      <c r="O16" s="134" t="s">
        <v>111</v>
      </c>
      <c r="P16" s="130" t="s">
        <v>112</v>
      </c>
      <c r="Q16" s="131">
        <v>0</v>
      </c>
      <c r="R16" s="131">
        <v>0</v>
      </c>
      <c r="S16" s="131">
        <v>0</v>
      </c>
      <c r="T16" s="131">
        <v>0</v>
      </c>
      <c r="U16" s="131">
        <v>2</v>
      </c>
      <c r="V16" s="131">
        <v>0</v>
      </c>
      <c r="W16" s="131">
        <v>0</v>
      </c>
      <c r="X16" s="131">
        <v>0</v>
      </c>
      <c r="Y16" s="131">
        <v>0</v>
      </c>
      <c r="Z16" s="131">
        <v>0</v>
      </c>
      <c r="AA16" s="138">
        <f t="shared" si="3"/>
        <v>2</v>
      </c>
    </row>
    <row r="17" spans="1:27" s="137" customFormat="1" ht="14.25" customHeight="1" x14ac:dyDescent="0.2">
      <c r="A17" s="128" t="s">
        <v>113</v>
      </c>
      <c r="B17" s="129" t="s">
        <v>97</v>
      </c>
      <c r="C17" s="130" t="s">
        <v>114</v>
      </c>
      <c r="D17" s="131">
        <v>0</v>
      </c>
      <c r="E17" s="131">
        <v>0</v>
      </c>
      <c r="F17" s="131">
        <v>0</v>
      </c>
      <c r="G17" s="131">
        <v>0</v>
      </c>
      <c r="H17" s="131">
        <v>0</v>
      </c>
      <c r="I17" s="131">
        <v>0</v>
      </c>
      <c r="J17" s="131">
        <v>1</v>
      </c>
      <c r="K17" s="131">
        <v>0</v>
      </c>
      <c r="L17" s="132">
        <v>0</v>
      </c>
      <c r="M17" s="132">
        <v>0</v>
      </c>
      <c r="N17" s="133">
        <f t="shared" si="4"/>
        <v>1</v>
      </c>
      <c r="O17" s="134" t="s">
        <v>113</v>
      </c>
      <c r="P17" s="130" t="s">
        <v>114</v>
      </c>
      <c r="Q17" s="131">
        <v>0</v>
      </c>
      <c r="R17" s="131">
        <v>0</v>
      </c>
      <c r="S17" s="131">
        <v>0</v>
      </c>
      <c r="T17" s="131">
        <v>0</v>
      </c>
      <c r="U17" s="131">
        <v>2</v>
      </c>
      <c r="V17" s="131">
        <v>0</v>
      </c>
      <c r="W17" s="131">
        <v>0</v>
      </c>
      <c r="X17" s="131">
        <v>0</v>
      </c>
      <c r="Y17" s="131">
        <v>0</v>
      </c>
      <c r="Z17" s="131">
        <v>1</v>
      </c>
      <c r="AA17" s="138">
        <f t="shared" si="3"/>
        <v>3</v>
      </c>
    </row>
    <row r="18" spans="1:27" s="137" customFormat="1" ht="14.25" customHeight="1" x14ac:dyDescent="0.2">
      <c r="A18" s="128" t="s">
        <v>115</v>
      </c>
      <c r="B18" s="129" t="s">
        <v>97</v>
      </c>
      <c r="C18" s="130" t="s">
        <v>116</v>
      </c>
      <c r="D18" s="131">
        <v>0</v>
      </c>
      <c r="E18" s="131">
        <v>0</v>
      </c>
      <c r="F18" s="131">
        <v>0</v>
      </c>
      <c r="G18" s="131">
        <v>0</v>
      </c>
      <c r="H18" s="131">
        <v>0</v>
      </c>
      <c r="I18" s="131">
        <v>0</v>
      </c>
      <c r="J18" s="131">
        <v>2</v>
      </c>
      <c r="K18" s="131">
        <v>0</v>
      </c>
      <c r="L18" s="132">
        <v>0</v>
      </c>
      <c r="M18" s="132">
        <v>0</v>
      </c>
      <c r="N18" s="133">
        <f t="shared" si="4"/>
        <v>2</v>
      </c>
      <c r="O18" s="134" t="s">
        <v>115</v>
      </c>
      <c r="P18" s="130" t="s">
        <v>116</v>
      </c>
      <c r="Q18" s="131">
        <v>0</v>
      </c>
      <c r="R18" s="131">
        <v>0</v>
      </c>
      <c r="S18" s="131">
        <v>0</v>
      </c>
      <c r="T18" s="131">
        <v>0</v>
      </c>
      <c r="U18" s="131">
        <v>4</v>
      </c>
      <c r="V18" s="131">
        <v>0</v>
      </c>
      <c r="W18" s="131">
        <v>0</v>
      </c>
      <c r="X18" s="131">
        <v>0</v>
      </c>
      <c r="Y18" s="131">
        <v>0</v>
      </c>
      <c r="Z18" s="131">
        <v>0</v>
      </c>
      <c r="AA18" s="138">
        <f t="shared" si="3"/>
        <v>4</v>
      </c>
    </row>
    <row r="19" spans="1:27" s="137" customFormat="1" ht="15.75" customHeight="1" x14ac:dyDescent="0.2">
      <c r="A19" s="128" t="s">
        <v>117</v>
      </c>
      <c r="B19" s="129" t="s">
        <v>118</v>
      </c>
      <c r="C19" s="89" t="s">
        <v>119</v>
      </c>
      <c r="D19" s="88">
        <v>0</v>
      </c>
      <c r="E19" s="88">
        <v>0</v>
      </c>
      <c r="F19" s="88">
        <v>0</v>
      </c>
      <c r="G19" s="88">
        <v>0</v>
      </c>
      <c r="H19" s="88">
        <v>0</v>
      </c>
      <c r="I19" s="139">
        <v>21</v>
      </c>
      <c r="J19" s="88">
        <v>0</v>
      </c>
      <c r="K19" s="131">
        <v>0</v>
      </c>
      <c r="L19" s="132">
        <v>0</v>
      </c>
      <c r="M19" s="132">
        <v>0</v>
      </c>
      <c r="N19" s="133">
        <f t="shared" si="4"/>
        <v>21</v>
      </c>
      <c r="O19" s="134" t="s">
        <v>117</v>
      </c>
      <c r="P19" s="89" t="s">
        <v>119</v>
      </c>
      <c r="Q19" s="88">
        <v>0</v>
      </c>
      <c r="R19" s="131">
        <v>0</v>
      </c>
      <c r="S19" s="131">
        <v>0</v>
      </c>
      <c r="T19" s="131">
        <v>0</v>
      </c>
      <c r="U19" s="131">
        <v>15</v>
      </c>
      <c r="V19" s="131">
        <v>4</v>
      </c>
      <c r="W19" s="88">
        <v>0</v>
      </c>
      <c r="X19" s="88">
        <v>0</v>
      </c>
      <c r="Y19" s="88">
        <v>0</v>
      </c>
      <c r="Z19" s="88">
        <v>0</v>
      </c>
      <c r="AA19" s="138">
        <f t="shared" si="3"/>
        <v>19</v>
      </c>
    </row>
    <row r="20" spans="1:27" s="137" customFormat="1" ht="14.25" customHeight="1" x14ac:dyDescent="0.2">
      <c r="A20" s="128" t="s">
        <v>120</v>
      </c>
      <c r="B20" s="129" t="s">
        <v>118</v>
      </c>
      <c r="C20" s="140" t="s">
        <v>104</v>
      </c>
      <c r="D20" s="88">
        <v>0</v>
      </c>
      <c r="E20" s="88">
        <v>0</v>
      </c>
      <c r="F20" s="88">
        <v>0</v>
      </c>
      <c r="G20" s="88">
        <v>0</v>
      </c>
      <c r="H20" s="88">
        <v>0</v>
      </c>
      <c r="I20" s="139">
        <v>0</v>
      </c>
      <c r="J20" s="88">
        <v>3</v>
      </c>
      <c r="K20" s="131">
        <v>32</v>
      </c>
      <c r="L20" s="132">
        <v>14</v>
      </c>
      <c r="M20" s="132">
        <v>0</v>
      </c>
      <c r="N20" s="133">
        <f t="shared" si="4"/>
        <v>49</v>
      </c>
      <c r="O20" s="134" t="s">
        <v>120</v>
      </c>
      <c r="P20" s="140" t="s">
        <v>104</v>
      </c>
      <c r="Q20" s="88">
        <v>0</v>
      </c>
      <c r="R20" s="131">
        <v>0</v>
      </c>
      <c r="S20" s="131">
        <v>0</v>
      </c>
      <c r="T20" s="131">
        <v>0</v>
      </c>
      <c r="U20" s="131">
        <v>0</v>
      </c>
      <c r="V20" s="131">
        <v>0</v>
      </c>
      <c r="W20" s="88">
        <v>0</v>
      </c>
      <c r="X20" s="88">
        <v>16</v>
      </c>
      <c r="Y20" s="88">
        <v>69</v>
      </c>
      <c r="Z20" s="88">
        <v>0</v>
      </c>
      <c r="AA20" s="138">
        <f t="shared" si="3"/>
        <v>85</v>
      </c>
    </row>
    <row r="21" spans="1:27" s="137" customFormat="1" ht="14.25" customHeight="1" x14ac:dyDescent="0.2">
      <c r="A21" s="128" t="s">
        <v>121</v>
      </c>
      <c r="B21" s="129" t="s">
        <v>118</v>
      </c>
      <c r="C21" s="140" t="s">
        <v>122</v>
      </c>
      <c r="D21" s="88">
        <v>0</v>
      </c>
      <c r="E21" s="88">
        <v>0</v>
      </c>
      <c r="F21" s="88">
        <v>0</v>
      </c>
      <c r="G21" s="88">
        <v>0</v>
      </c>
      <c r="H21" s="88">
        <v>0</v>
      </c>
      <c r="I21" s="139">
        <v>1</v>
      </c>
      <c r="J21" s="88">
        <v>0</v>
      </c>
      <c r="K21" s="131">
        <v>0</v>
      </c>
      <c r="L21" s="132">
        <v>0</v>
      </c>
      <c r="M21" s="132">
        <v>0</v>
      </c>
      <c r="N21" s="133">
        <f t="shared" si="4"/>
        <v>1</v>
      </c>
      <c r="O21" s="134" t="s">
        <v>121</v>
      </c>
      <c r="P21" s="140" t="s">
        <v>122</v>
      </c>
      <c r="Q21" s="88">
        <v>0</v>
      </c>
      <c r="R21" s="131">
        <v>0</v>
      </c>
      <c r="S21" s="131">
        <v>0</v>
      </c>
      <c r="T21" s="131">
        <v>0</v>
      </c>
      <c r="U21" s="131">
        <v>2</v>
      </c>
      <c r="V21" s="131">
        <v>0</v>
      </c>
      <c r="W21" s="88">
        <v>0</v>
      </c>
      <c r="X21" s="88">
        <v>0</v>
      </c>
      <c r="Y21" s="88">
        <v>0</v>
      </c>
      <c r="Z21" s="88">
        <v>0</v>
      </c>
      <c r="AA21" s="138">
        <f t="shared" si="3"/>
        <v>2</v>
      </c>
    </row>
    <row r="22" spans="1:27" s="137" customFormat="1" ht="14.25" customHeight="1" x14ac:dyDescent="0.2">
      <c r="A22" s="128" t="s">
        <v>123</v>
      </c>
      <c r="B22" s="129" t="s">
        <v>118</v>
      </c>
      <c r="C22" s="140" t="s">
        <v>124</v>
      </c>
      <c r="D22" s="88">
        <v>0</v>
      </c>
      <c r="E22" s="88">
        <v>0</v>
      </c>
      <c r="F22" s="88">
        <v>0</v>
      </c>
      <c r="G22" s="88">
        <v>0</v>
      </c>
      <c r="H22" s="88">
        <v>0</v>
      </c>
      <c r="I22" s="139">
        <v>0</v>
      </c>
      <c r="J22" s="88">
        <v>0</v>
      </c>
      <c r="K22" s="131">
        <v>6</v>
      </c>
      <c r="L22" s="132">
        <v>0</v>
      </c>
      <c r="M22" s="132">
        <v>0</v>
      </c>
      <c r="N22" s="133">
        <f t="shared" si="4"/>
        <v>6</v>
      </c>
      <c r="O22" s="134" t="s">
        <v>123</v>
      </c>
      <c r="P22" s="140" t="s">
        <v>124</v>
      </c>
      <c r="Q22" s="88">
        <v>0</v>
      </c>
      <c r="R22" s="131">
        <v>0</v>
      </c>
      <c r="S22" s="131">
        <v>0</v>
      </c>
      <c r="T22" s="131">
        <v>0</v>
      </c>
      <c r="U22" s="131">
        <v>0</v>
      </c>
      <c r="V22" s="131">
        <v>0</v>
      </c>
      <c r="W22" s="88">
        <v>0</v>
      </c>
      <c r="X22" s="88">
        <v>0</v>
      </c>
      <c r="Y22" s="88">
        <v>10</v>
      </c>
      <c r="Z22" s="88">
        <v>0</v>
      </c>
      <c r="AA22" s="138">
        <f t="shared" si="3"/>
        <v>10</v>
      </c>
    </row>
    <row r="23" spans="1:27" s="137" customFormat="1" ht="14.25" customHeight="1" x14ac:dyDescent="0.2">
      <c r="A23" s="128" t="s">
        <v>125</v>
      </c>
      <c r="B23" s="129" t="s">
        <v>118</v>
      </c>
      <c r="C23" s="140" t="s">
        <v>126</v>
      </c>
      <c r="D23" s="88">
        <v>0</v>
      </c>
      <c r="E23" s="88">
        <v>0</v>
      </c>
      <c r="F23" s="88">
        <v>0</v>
      </c>
      <c r="G23" s="88">
        <v>0</v>
      </c>
      <c r="H23" s="88">
        <v>0</v>
      </c>
      <c r="I23" s="139">
        <v>0</v>
      </c>
      <c r="J23" s="88">
        <v>1</v>
      </c>
      <c r="K23" s="131">
        <v>0</v>
      </c>
      <c r="L23" s="132">
        <v>0</v>
      </c>
      <c r="M23" s="132">
        <v>0</v>
      </c>
      <c r="N23" s="133">
        <f t="shared" si="4"/>
        <v>1</v>
      </c>
      <c r="O23" s="134" t="s">
        <v>125</v>
      </c>
      <c r="P23" s="140" t="s">
        <v>126</v>
      </c>
      <c r="Q23" s="88">
        <v>0</v>
      </c>
      <c r="R23" s="131">
        <v>0</v>
      </c>
      <c r="S23" s="131">
        <v>0</v>
      </c>
      <c r="T23" s="131">
        <v>0</v>
      </c>
      <c r="U23" s="131">
        <v>2</v>
      </c>
      <c r="V23" s="131">
        <v>0</v>
      </c>
      <c r="W23" s="88">
        <v>0</v>
      </c>
      <c r="X23" s="88">
        <v>0</v>
      </c>
      <c r="Y23" s="88">
        <v>0</v>
      </c>
      <c r="Z23" s="88">
        <v>0</v>
      </c>
      <c r="AA23" s="138">
        <f t="shared" si="3"/>
        <v>2</v>
      </c>
    </row>
    <row r="24" spans="1:27" s="137" customFormat="1" ht="14.25" customHeight="1" x14ac:dyDescent="0.2">
      <c r="A24" s="128" t="s">
        <v>127</v>
      </c>
      <c r="B24" s="129" t="s">
        <v>118</v>
      </c>
      <c r="C24" s="140" t="s">
        <v>128</v>
      </c>
      <c r="D24" s="88">
        <v>0</v>
      </c>
      <c r="E24" s="88">
        <v>0</v>
      </c>
      <c r="F24" s="88">
        <v>0</v>
      </c>
      <c r="G24" s="88">
        <v>0</v>
      </c>
      <c r="H24" s="88">
        <v>0</v>
      </c>
      <c r="I24" s="139">
        <v>0</v>
      </c>
      <c r="J24" s="88">
        <v>1</v>
      </c>
      <c r="K24" s="131">
        <v>0</v>
      </c>
      <c r="L24" s="132">
        <v>0</v>
      </c>
      <c r="M24" s="132">
        <v>0</v>
      </c>
      <c r="N24" s="133">
        <f t="shared" si="4"/>
        <v>1</v>
      </c>
      <c r="O24" s="134" t="s">
        <v>127</v>
      </c>
      <c r="P24" s="140" t="s">
        <v>128</v>
      </c>
      <c r="Q24" s="88">
        <v>0</v>
      </c>
      <c r="R24" s="131">
        <v>0</v>
      </c>
      <c r="S24" s="131">
        <v>0</v>
      </c>
      <c r="T24" s="131">
        <v>0</v>
      </c>
      <c r="U24" s="131">
        <v>2</v>
      </c>
      <c r="V24" s="131">
        <v>0</v>
      </c>
      <c r="W24" s="88">
        <v>0</v>
      </c>
      <c r="X24" s="88">
        <v>0</v>
      </c>
      <c r="Y24" s="88">
        <v>0</v>
      </c>
      <c r="Z24" s="88">
        <v>0</v>
      </c>
      <c r="AA24" s="138">
        <f t="shared" si="3"/>
        <v>2</v>
      </c>
    </row>
    <row r="25" spans="1:27" s="137" customFormat="1" ht="12.6" customHeight="1" x14ac:dyDescent="0.2">
      <c r="A25" s="128" t="s">
        <v>129</v>
      </c>
      <c r="B25" s="129" t="s">
        <v>118</v>
      </c>
      <c r="C25" s="140" t="s">
        <v>130</v>
      </c>
      <c r="D25" s="88">
        <v>0</v>
      </c>
      <c r="E25" s="88">
        <v>3</v>
      </c>
      <c r="F25" s="88">
        <v>0</v>
      </c>
      <c r="G25" s="88">
        <v>0</v>
      </c>
      <c r="H25" s="88">
        <v>0</v>
      </c>
      <c r="I25" s="139">
        <v>0</v>
      </c>
      <c r="J25" s="88">
        <v>0</v>
      </c>
      <c r="K25" s="131">
        <v>0</v>
      </c>
      <c r="L25" s="132">
        <v>0</v>
      </c>
      <c r="M25" s="132">
        <v>0</v>
      </c>
      <c r="N25" s="133">
        <f t="shared" si="4"/>
        <v>3</v>
      </c>
      <c r="O25" s="134" t="s">
        <v>129</v>
      </c>
      <c r="P25" s="140" t="s">
        <v>130</v>
      </c>
      <c r="Q25" s="88">
        <v>0</v>
      </c>
      <c r="R25" s="131">
        <v>0</v>
      </c>
      <c r="S25" s="131">
        <v>0</v>
      </c>
      <c r="T25" s="131">
        <v>3</v>
      </c>
      <c r="U25" s="131">
        <v>0</v>
      </c>
      <c r="V25" s="131">
        <v>0</v>
      </c>
      <c r="W25" s="88">
        <v>0</v>
      </c>
      <c r="X25" s="88">
        <v>0</v>
      </c>
      <c r="Y25" s="88">
        <v>0</v>
      </c>
      <c r="Z25" s="88">
        <v>0</v>
      </c>
      <c r="AA25" s="138">
        <f t="shared" si="3"/>
        <v>3</v>
      </c>
    </row>
    <row r="26" spans="1:27" s="137" customFormat="1" ht="14.25" customHeight="1" x14ac:dyDescent="0.2">
      <c r="A26" s="128" t="s">
        <v>131</v>
      </c>
      <c r="B26" s="129" t="s">
        <v>132</v>
      </c>
      <c r="C26" s="141" t="s">
        <v>133</v>
      </c>
      <c r="D26" s="88">
        <v>0</v>
      </c>
      <c r="E26" s="88">
        <v>0</v>
      </c>
      <c r="F26" s="88">
        <v>0</v>
      </c>
      <c r="G26" s="88">
        <v>0</v>
      </c>
      <c r="H26" s="88">
        <v>0</v>
      </c>
      <c r="I26" s="139">
        <v>4</v>
      </c>
      <c r="J26" s="88">
        <v>0</v>
      </c>
      <c r="K26" s="131">
        <v>0</v>
      </c>
      <c r="L26" s="132">
        <v>0</v>
      </c>
      <c r="M26" s="132">
        <v>0</v>
      </c>
      <c r="N26" s="133">
        <f t="shared" si="4"/>
        <v>4</v>
      </c>
      <c r="O26" s="134" t="s">
        <v>131</v>
      </c>
      <c r="P26" s="141" t="s">
        <v>133</v>
      </c>
      <c r="Q26" s="88">
        <v>0</v>
      </c>
      <c r="R26" s="131">
        <v>0</v>
      </c>
      <c r="S26" s="131">
        <v>0</v>
      </c>
      <c r="T26" s="131">
        <v>0</v>
      </c>
      <c r="U26" s="88">
        <v>4</v>
      </c>
      <c r="V26" s="88">
        <v>0</v>
      </c>
      <c r="W26" s="88">
        <v>0</v>
      </c>
      <c r="X26" s="88">
        <v>0</v>
      </c>
      <c r="Y26" s="88">
        <v>0</v>
      </c>
      <c r="Z26" s="88">
        <v>0</v>
      </c>
      <c r="AA26" s="138">
        <f t="shared" si="3"/>
        <v>4</v>
      </c>
    </row>
    <row r="27" spans="1:27" s="137" customFormat="1" ht="14.25" customHeight="1" x14ac:dyDescent="0.2">
      <c r="A27" s="128" t="s">
        <v>134</v>
      </c>
      <c r="B27" s="129" t="s">
        <v>132</v>
      </c>
      <c r="C27" s="142" t="s">
        <v>135</v>
      </c>
      <c r="D27" s="88">
        <v>0</v>
      </c>
      <c r="E27" s="88">
        <v>0</v>
      </c>
      <c r="F27" s="88">
        <v>0</v>
      </c>
      <c r="G27" s="88">
        <v>0</v>
      </c>
      <c r="H27" s="88">
        <v>0</v>
      </c>
      <c r="I27" s="139">
        <v>9</v>
      </c>
      <c r="J27" s="88">
        <v>0</v>
      </c>
      <c r="K27" s="131">
        <v>0</v>
      </c>
      <c r="L27" s="132">
        <v>0</v>
      </c>
      <c r="M27" s="132">
        <v>0</v>
      </c>
      <c r="N27" s="133">
        <f t="shared" si="4"/>
        <v>9</v>
      </c>
      <c r="O27" s="134" t="s">
        <v>134</v>
      </c>
      <c r="P27" s="142" t="s">
        <v>135</v>
      </c>
      <c r="Q27" s="88">
        <v>0</v>
      </c>
      <c r="R27" s="131">
        <v>0</v>
      </c>
      <c r="S27" s="131">
        <v>0</v>
      </c>
      <c r="T27" s="132">
        <v>0</v>
      </c>
      <c r="U27" s="88">
        <v>9</v>
      </c>
      <c r="V27" s="88">
        <v>0</v>
      </c>
      <c r="W27" s="88">
        <v>0</v>
      </c>
      <c r="X27" s="88">
        <v>0</v>
      </c>
      <c r="Y27" s="88">
        <v>0</v>
      </c>
      <c r="Z27" s="88">
        <v>0</v>
      </c>
      <c r="AA27" s="138">
        <f t="shared" si="3"/>
        <v>9</v>
      </c>
    </row>
    <row r="28" spans="1:27" s="137" customFormat="1" ht="14.25" customHeight="1" x14ac:dyDescent="0.2">
      <c r="A28" s="128" t="s">
        <v>136</v>
      </c>
      <c r="B28" s="129" t="s">
        <v>132</v>
      </c>
      <c r="C28" s="143" t="s">
        <v>137</v>
      </c>
      <c r="D28" s="88">
        <v>0</v>
      </c>
      <c r="E28" s="88">
        <v>0</v>
      </c>
      <c r="F28" s="88">
        <v>0</v>
      </c>
      <c r="G28" s="88">
        <v>0</v>
      </c>
      <c r="H28" s="88">
        <v>0</v>
      </c>
      <c r="I28" s="144">
        <v>0</v>
      </c>
      <c r="J28" s="88">
        <v>0</v>
      </c>
      <c r="K28" s="131">
        <v>0</v>
      </c>
      <c r="L28" s="132">
        <v>0</v>
      </c>
      <c r="M28" s="139">
        <v>15</v>
      </c>
      <c r="N28" s="133">
        <f t="shared" si="4"/>
        <v>15</v>
      </c>
      <c r="O28" s="134" t="s">
        <v>136</v>
      </c>
      <c r="P28" s="143" t="s">
        <v>137</v>
      </c>
      <c r="Q28" s="98">
        <v>0</v>
      </c>
      <c r="R28" s="88">
        <v>0</v>
      </c>
      <c r="S28" s="88">
        <v>0</v>
      </c>
      <c r="T28" s="139">
        <v>0</v>
      </c>
      <c r="U28" s="98">
        <v>0</v>
      </c>
      <c r="V28" s="98">
        <v>0</v>
      </c>
      <c r="W28" s="98">
        <v>12</v>
      </c>
      <c r="X28" s="98">
        <v>0</v>
      </c>
      <c r="Y28" s="88">
        <v>0</v>
      </c>
      <c r="Z28" s="88">
        <v>0</v>
      </c>
      <c r="AA28" s="138">
        <f t="shared" si="3"/>
        <v>12</v>
      </c>
    </row>
    <row r="29" spans="1:27" s="137" customFormat="1" ht="14.25" customHeight="1" x14ac:dyDescent="0.2">
      <c r="A29" s="128" t="s">
        <v>138</v>
      </c>
      <c r="B29" s="129" t="s">
        <v>139</v>
      </c>
      <c r="C29" s="143" t="s">
        <v>140</v>
      </c>
      <c r="D29" s="88">
        <v>0</v>
      </c>
      <c r="E29" s="98">
        <v>26</v>
      </c>
      <c r="F29" s="88">
        <v>1</v>
      </c>
      <c r="G29" s="88">
        <v>14</v>
      </c>
      <c r="H29" s="88">
        <v>1</v>
      </c>
      <c r="I29" s="144">
        <v>15</v>
      </c>
      <c r="J29" s="88">
        <v>2</v>
      </c>
      <c r="K29" s="131">
        <v>0</v>
      </c>
      <c r="L29" s="132">
        <v>0</v>
      </c>
      <c r="M29" s="139">
        <v>8</v>
      </c>
      <c r="N29" s="133">
        <f t="shared" si="4"/>
        <v>67</v>
      </c>
      <c r="O29" s="134" t="s">
        <v>138</v>
      </c>
      <c r="P29" s="143" t="s">
        <v>140</v>
      </c>
      <c r="Q29" s="98">
        <v>0</v>
      </c>
      <c r="R29" s="88">
        <v>0</v>
      </c>
      <c r="S29" s="88">
        <v>67</v>
      </c>
      <c r="T29" s="139">
        <v>0</v>
      </c>
      <c r="U29" s="98">
        <v>0</v>
      </c>
      <c r="V29" s="98">
        <v>0</v>
      </c>
      <c r="W29" s="98">
        <v>0</v>
      </c>
      <c r="X29" s="98">
        <v>0</v>
      </c>
      <c r="Y29" s="88">
        <v>0</v>
      </c>
      <c r="Z29" s="98">
        <v>0</v>
      </c>
      <c r="AA29" s="138">
        <f t="shared" si="3"/>
        <v>67</v>
      </c>
    </row>
    <row r="30" spans="1:27" s="137" customFormat="1" ht="13.9" customHeight="1" x14ac:dyDescent="0.2">
      <c r="A30" s="128" t="s">
        <v>141</v>
      </c>
      <c r="B30" s="129" t="s">
        <v>139</v>
      </c>
      <c r="C30" s="143" t="s">
        <v>142</v>
      </c>
      <c r="D30" s="88">
        <v>0</v>
      </c>
      <c r="E30" s="98">
        <v>8</v>
      </c>
      <c r="F30" s="88">
        <v>12</v>
      </c>
      <c r="G30" s="88">
        <v>9</v>
      </c>
      <c r="H30" s="88">
        <v>23</v>
      </c>
      <c r="I30" s="144">
        <v>29</v>
      </c>
      <c r="J30" s="88">
        <v>4</v>
      </c>
      <c r="K30" s="131">
        <v>0</v>
      </c>
      <c r="L30" s="132">
        <v>0</v>
      </c>
      <c r="M30" s="139">
        <v>0</v>
      </c>
      <c r="N30" s="133">
        <f t="shared" si="4"/>
        <v>85</v>
      </c>
      <c r="O30" s="134" t="s">
        <v>141</v>
      </c>
      <c r="P30" s="143" t="s">
        <v>142</v>
      </c>
      <c r="Q30" s="98">
        <v>0</v>
      </c>
      <c r="R30" s="88">
        <v>0</v>
      </c>
      <c r="S30" s="88">
        <v>0</v>
      </c>
      <c r="T30" s="139">
        <v>8</v>
      </c>
      <c r="U30" s="98">
        <v>0</v>
      </c>
      <c r="V30" s="98">
        <v>0</v>
      </c>
      <c r="W30" s="98">
        <v>77</v>
      </c>
      <c r="X30" s="98">
        <v>0</v>
      </c>
      <c r="Y30" s="88">
        <v>0</v>
      </c>
      <c r="Z30" s="98">
        <v>0</v>
      </c>
      <c r="AA30" s="138">
        <f t="shared" si="3"/>
        <v>85</v>
      </c>
    </row>
    <row r="31" spans="1:27" s="137" customFormat="1" ht="14.25" customHeight="1" x14ac:dyDescent="0.2">
      <c r="A31" s="128" t="s">
        <v>143</v>
      </c>
      <c r="B31" s="129" t="s">
        <v>139</v>
      </c>
      <c r="C31" s="145" t="s">
        <v>144</v>
      </c>
      <c r="D31" s="88">
        <v>0</v>
      </c>
      <c r="E31" s="98">
        <v>52</v>
      </c>
      <c r="F31" s="88">
        <v>0</v>
      </c>
      <c r="G31" s="88">
        <v>0</v>
      </c>
      <c r="H31" s="98">
        <v>0</v>
      </c>
      <c r="I31" s="144">
        <v>0</v>
      </c>
      <c r="J31" s="88">
        <v>0</v>
      </c>
      <c r="K31" s="131">
        <v>0</v>
      </c>
      <c r="L31" s="132">
        <v>0</v>
      </c>
      <c r="M31" s="139">
        <v>0</v>
      </c>
      <c r="N31" s="133">
        <f t="shared" si="4"/>
        <v>52</v>
      </c>
      <c r="O31" s="134" t="s">
        <v>143</v>
      </c>
      <c r="P31" s="145" t="s">
        <v>144</v>
      </c>
      <c r="Q31" s="98">
        <v>0</v>
      </c>
      <c r="R31" s="88">
        <v>0</v>
      </c>
      <c r="S31" s="88">
        <v>0</v>
      </c>
      <c r="T31" s="139">
        <v>52</v>
      </c>
      <c r="U31" s="98">
        <v>0</v>
      </c>
      <c r="V31" s="98">
        <v>0</v>
      </c>
      <c r="W31" s="98">
        <v>0</v>
      </c>
      <c r="X31" s="98">
        <v>0</v>
      </c>
      <c r="Y31" s="88">
        <v>0</v>
      </c>
      <c r="Z31" s="98">
        <v>0</v>
      </c>
      <c r="AA31" s="138">
        <f t="shared" si="3"/>
        <v>52</v>
      </c>
    </row>
    <row r="32" spans="1:27" s="137" customFormat="1" ht="14.25" hidden="1" customHeight="1" x14ac:dyDescent="0.2">
      <c r="A32" s="128" t="s">
        <v>145</v>
      </c>
      <c r="B32" s="146"/>
      <c r="C32" s="143"/>
      <c r="D32" s="98"/>
      <c r="E32" s="98"/>
      <c r="F32" s="98"/>
      <c r="G32" s="98"/>
      <c r="H32" s="98"/>
      <c r="I32" s="144"/>
      <c r="J32" s="98"/>
      <c r="K32" s="98"/>
      <c r="L32" s="139"/>
      <c r="M32" s="139"/>
      <c r="N32" s="133">
        <f t="shared" si="4"/>
        <v>0</v>
      </c>
      <c r="O32" s="134" t="s">
        <v>134</v>
      </c>
      <c r="P32" s="143"/>
      <c r="Q32" s="98"/>
      <c r="R32" s="88"/>
      <c r="S32" s="88"/>
      <c r="T32" s="139"/>
      <c r="U32" s="98"/>
      <c r="V32" s="98"/>
      <c r="W32" s="98"/>
      <c r="X32" s="98"/>
      <c r="Y32" s="88"/>
      <c r="Z32" s="98"/>
      <c r="AA32" s="138">
        <f t="shared" si="3"/>
        <v>0</v>
      </c>
    </row>
    <row r="33" spans="1:27" s="137" customFormat="1" ht="14.25" hidden="1" customHeight="1" x14ac:dyDescent="0.2">
      <c r="A33" s="128" t="s">
        <v>146</v>
      </c>
      <c r="B33" s="146"/>
      <c r="C33" s="143"/>
      <c r="D33" s="98"/>
      <c r="E33" s="98"/>
      <c r="F33" s="98"/>
      <c r="G33" s="98"/>
      <c r="H33" s="98"/>
      <c r="I33" s="144"/>
      <c r="J33" s="98"/>
      <c r="K33" s="98"/>
      <c r="L33" s="139"/>
      <c r="M33" s="139"/>
      <c r="N33" s="133">
        <f t="shared" si="4"/>
        <v>0</v>
      </c>
      <c r="O33" s="134" t="s">
        <v>136</v>
      </c>
      <c r="P33" s="143"/>
      <c r="Q33" s="98"/>
      <c r="R33" s="88"/>
      <c r="S33" s="88"/>
      <c r="T33" s="139"/>
      <c r="U33" s="98"/>
      <c r="V33" s="98"/>
      <c r="W33" s="98"/>
      <c r="X33" s="98"/>
      <c r="Y33" s="88"/>
      <c r="Z33" s="98"/>
      <c r="AA33" s="138">
        <f t="shared" si="3"/>
        <v>0</v>
      </c>
    </row>
    <row r="34" spans="1:27" s="137" customFormat="1" ht="14.25" hidden="1" customHeight="1" x14ac:dyDescent="0.2">
      <c r="A34" s="128" t="s">
        <v>147</v>
      </c>
      <c r="B34" s="146"/>
      <c r="C34" s="143"/>
      <c r="D34" s="98"/>
      <c r="E34" s="98"/>
      <c r="F34" s="98"/>
      <c r="G34" s="98"/>
      <c r="H34" s="98"/>
      <c r="I34" s="144"/>
      <c r="J34" s="98"/>
      <c r="K34" s="98"/>
      <c r="L34" s="139"/>
      <c r="M34" s="139"/>
      <c r="N34" s="133">
        <f t="shared" si="4"/>
        <v>0</v>
      </c>
      <c r="O34" s="134" t="s">
        <v>138</v>
      </c>
      <c r="P34" s="143"/>
      <c r="Q34" s="98"/>
      <c r="R34" s="88"/>
      <c r="S34" s="88"/>
      <c r="T34" s="139"/>
      <c r="U34" s="98"/>
      <c r="V34" s="98"/>
      <c r="W34" s="98"/>
      <c r="X34" s="98"/>
      <c r="Y34" s="88"/>
      <c r="Z34" s="98"/>
      <c r="AA34" s="138">
        <f t="shared" si="3"/>
        <v>0</v>
      </c>
    </row>
    <row r="35" spans="1:27" s="137" customFormat="1" ht="14.25" hidden="1" customHeight="1" x14ac:dyDescent="0.2">
      <c r="A35" s="128" t="s">
        <v>148</v>
      </c>
      <c r="B35" s="146"/>
      <c r="C35" s="143"/>
      <c r="D35" s="98"/>
      <c r="E35" s="98"/>
      <c r="F35" s="98"/>
      <c r="G35" s="98"/>
      <c r="H35" s="98"/>
      <c r="I35" s="144"/>
      <c r="J35" s="98"/>
      <c r="K35" s="98"/>
      <c r="L35" s="139"/>
      <c r="M35" s="139"/>
      <c r="N35" s="133">
        <f t="shared" si="4"/>
        <v>0</v>
      </c>
      <c r="O35" s="134" t="s">
        <v>141</v>
      </c>
      <c r="P35" s="143"/>
      <c r="Q35" s="98"/>
      <c r="R35" s="88"/>
      <c r="S35" s="88"/>
      <c r="T35" s="139"/>
      <c r="U35" s="98"/>
      <c r="V35" s="98"/>
      <c r="W35" s="98"/>
      <c r="X35" s="98"/>
      <c r="Y35" s="88"/>
      <c r="Z35" s="98"/>
      <c r="AA35" s="138">
        <f t="shared" si="3"/>
        <v>0</v>
      </c>
    </row>
    <row r="36" spans="1:27" s="137" customFormat="1" ht="14.25" hidden="1" customHeight="1" x14ac:dyDescent="0.2">
      <c r="A36" s="128" t="s">
        <v>149</v>
      </c>
      <c r="B36" s="146"/>
      <c r="C36" s="143"/>
      <c r="D36" s="98"/>
      <c r="E36" s="98"/>
      <c r="F36" s="98"/>
      <c r="G36" s="98"/>
      <c r="H36" s="98"/>
      <c r="I36" s="144"/>
      <c r="J36" s="98"/>
      <c r="K36" s="98"/>
      <c r="L36" s="139"/>
      <c r="M36" s="139"/>
      <c r="N36" s="133">
        <f t="shared" si="4"/>
        <v>0</v>
      </c>
      <c r="O36" s="134" t="s">
        <v>143</v>
      </c>
      <c r="P36" s="143"/>
      <c r="Q36" s="98"/>
      <c r="R36" s="88"/>
      <c r="S36" s="88"/>
      <c r="T36" s="139"/>
      <c r="U36" s="98"/>
      <c r="V36" s="98"/>
      <c r="W36" s="98"/>
      <c r="X36" s="98"/>
      <c r="Y36" s="88"/>
      <c r="Z36" s="98"/>
      <c r="AA36" s="138">
        <f t="shared" si="3"/>
        <v>0</v>
      </c>
    </row>
    <row r="37" spans="1:27" s="137" customFormat="1" ht="16.899999999999999" hidden="1" customHeight="1" x14ac:dyDescent="0.2">
      <c r="A37" s="128" t="s">
        <v>150</v>
      </c>
      <c r="B37" s="146"/>
      <c r="C37" s="143"/>
      <c r="D37" s="98"/>
      <c r="E37" s="98"/>
      <c r="F37" s="98"/>
      <c r="G37" s="98"/>
      <c r="H37" s="98"/>
      <c r="I37" s="144"/>
      <c r="J37" s="98"/>
      <c r="K37" s="98"/>
      <c r="L37" s="139"/>
      <c r="M37" s="139"/>
      <c r="N37" s="133">
        <f t="shared" si="4"/>
        <v>0</v>
      </c>
      <c r="O37" s="134" t="s">
        <v>145</v>
      </c>
      <c r="P37" s="143"/>
      <c r="Q37" s="98"/>
      <c r="R37" s="88"/>
      <c r="S37" s="88"/>
      <c r="T37" s="139"/>
      <c r="U37" s="98"/>
      <c r="V37" s="98"/>
      <c r="W37" s="98"/>
      <c r="X37" s="98"/>
      <c r="Y37" s="88"/>
      <c r="Z37" s="98"/>
      <c r="AA37" s="138">
        <f t="shared" si="3"/>
        <v>0</v>
      </c>
    </row>
    <row r="38" spans="1:27" s="137" customFormat="1" ht="16.899999999999999" hidden="1" customHeight="1" x14ac:dyDescent="0.2">
      <c r="A38" s="128" t="s">
        <v>151</v>
      </c>
      <c r="B38" s="146"/>
      <c r="C38" s="143"/>
      <c r="D38" s="98"/>
      <c r="E38" s="98"/>
      <c r="F38" s="98"/>
      <c r="G38" s="98"/>
      <c r="H38" s="98"/>
      <c r="I38" s="144"/>
      <c r="J38" s="98"/>
      <c r="K38" s="98"/>
      <c r="L38" s="139"/>
      <c r="M38" s="139"/>
      <c r="N38" s="133">
        <f t="shared" si="4"/>
        <v>0</v>
      </c>
      <c r="O38" s="134" t="s">
        <v>146</v>
      </c>
      <c r="P38" s="143"/>
      <c r="Q38" s="98"/>
      <c r="R38" s="88"/>
      <c r="S38" s="88"/>
      <c r="T38" s="139"/>
      <c r="U38" s="98"/>
      <c r="V38" s="98"/>
      <c r="W38" s="98"/>
      <c r="X38" s="98"/>
      <c r="Y38" s="88"/>
      <c r="Z38" s="98"/>
      <c r="AA38" s="138">
        <f t="shared" si="3"/>
        <v>0</v>
      </c>
    </row>
    <row r="39" spans="1:27" s="137" customFormat="1" ht="16.899999999999999" hidden="1" customHeight="1" x14ac:dyDescent="0.2">
      <c r="A39" s="128" t="s">
        <v>152</v>
      </c>
      <c r="B39" s="146"/>
      <c r="C39" s="143"/>
      <c r="D39" s="98"/>
      <c r="E39" s="98"/>
      <c r="F39" s="98"/>
      <c r="G39" s="98"/>
      <c r="H39" s="98"/>
      <c r="I39" s="144"/>
      <c r="J39" s="98"/>
      <c r="K39" s="98"/>
      <c r="L39" s="139"/>
      <c r="M39" s="139"/>
      <c r="N39" s="133">
        <f t="shared" si="4"/>
        <v>0</v>
      </c>
      <c r="O39" s="134" t="s">
        <v>147</v>
      </c>
      <c r="P39" s="143"/>
      <c r="Q39" s="98"/>
      <c r="R39" s="98"/>
      <c r="S39" s="98"/>
      <c r="T39" s="144"/>
      <c r="U39" s="98"/>
      <c r="V39" s="98"/>
      <c r="W39" s="98"/>
      <c r="X39" s="98"/>
      <c r="Y39" s="88"/>
      <c r="Z39" s="98"/>
      <c r="AA39" s="138">
        <f t="shared" si="3"/>
        <v>0</v>
      </c>
    </row>
    <row r="40" spans="1:27" s="137" customFormat="1" ht="16.899999999999999" hidden="1" customHeight="1" x14ac:dyDescent="0.2">
      <c r="A40" s="128" t="s">
        <v>153</v>
      </c>
      <c r="B40" s="146"/>
      <c r="C40" s="143"/>
      <c r="D40" s="98"/>
      <c r="E40" s="98"/>
      <c r="F40" s="98"/>
      <c r="G40" s="98"/>
      <c r="H40" s="98"/>
      <c r="I40" s="144"/>
      <c r="J40" s="98"/>
      <c r="K40" s="98"/>
      <c r="L40" s="139"/>
      <c r="M40" s="139"/>
      <c r="N40" s="133">
        <f t="shared" si="4"/>
        <v>0</v>
      </c>
      <c r="O40" s="134" t="s">
        <v>148</v>
      </c>
      <c r="P40" s="143"/>
      <c r="Q40" s="98"/>
      <c r="R40" s="98"/>
      <c r="S40" s="98"/>
      <c r="T40" s="144"/>
      <c r="U40" s="98"/>
      <c r="V40" s="98"/>
      <c r="W40" s="98"/>
      <c r="X40" s="98"/>
      <c r="Y40" s="88"/>
      <c r="Z40" s="98"/>
      <c r="AA40" s="138">
        <f t="shared" si="3"/>
        <v>0</v>
      </c>
    </row>
    <row r="41" spans="1:27" s="137" customFormat="1" ht="16.899999999999999" hidden="1" customHeight="1" x14ac:dyDescent="0.2">
      <c r="A41" s="128" t="s">
        <v>154</v>
      </c>
      <c r="B41" s="146"/>
      <c r="C41" s="143"/>
      <c r="D41" s="98"/>
      <c r="E41" s="98"/>
      <c r="F41" s="98"/>
      <c r="G41" s="98"/>
      <c r="H41" s="98"/>
      <c r="I41" s="144"/>
      <c r="J41" s="98"/>
      <c r="K41" s="98"/>
      <c r="L41" s="139"/>
      <c r="M41" s="139"/>
      <c r="N41" s="133">
        <f t="shared" si="4"/>
        <v>0</v>
      </c>
      <c r="O41" s="134" t="s">
        <v>149</v>
      </c>
      <c r="P41" s="143"/>
      <c r="Q41" s="98"/>
      <c r="R41" s="98"/>
      <c r="S41" s="98"/>
      <c r="T41" s="144"/>
      <c r="U41" s="98"/>
      <c r="V41" s="98"/>
      <c r="W41" s="98"/>
      <c r="X41" s="98"/>
      <c r="Y41" s="88"/>
      <c r="Z41" s="98"/>
      <c r="AA41" s="138">
        <f t="shared" si="3"/>
        <v>0</v>
      </c>
    </row>
    <row r="42" spans="1:27" s="137" customFormat="1" ht="16.899999999999999" hidden="1" customHeight="1" x14ac:dyDescent="0.2">
      <c r="A42" s="128" t="s">
        <v>155</v>
      </c>
      <c r="B42" s="146"/>
      <c r="C42" s="143"/>
      <c r="D42" s="98"/>
      <c r="E42" s="98"/>
      <c r="F42" s="98"/>
      <c r="G42" s="98"/>
      <c r="H42" s="98"/>
      <c r="I42" s="144"/>
      <c r="J42" s="98"/>
      <c r="K42" s="98"/>
      <c r="L42" s="139"/>
      <c r="M42" s="139"/>
      <c r="N42" s="133">
        <f t="shared" si="4"/>
        <v>0</v>
      </c>
      <c r="O42" s="134" t="s">
        <v>150</v>
      </c>
      <c r="P42" s="143"/>
      <c r="Q42" s="98"/>
      <c r="R42" s="98"/>
      <c r="S42" s="98"/>
      <c r="T42" s="144"/>
      <c r="U42" s="98"/>
      <c r="V42" s="98"/>
      <c r="W42" s="98"/>
      <c r="X42" s="98"/>
      <c r="Y42" s="88"/>
      <c r="Z42" s="98"/>
      <c r="AA42" s="138">
        <f t="shared" si="3"/>
        <v>0</v>
      </c>
    </row>
    <row r="43" spans="1:27" s="137" customFormat="1" ht="16.899999999999999" hidden="1" customHeight="1" x14ac:dyDescent="0.2">
      <c r="A43" s="128" t="s">
        <v>156</v>
      </c>
      <c r="B43" s="146"/>
      <c r="C43" s="143"/>
      <c r="D43" s="98"/>
      <c r="E43" s="98"/>
      <c r="F43" s="98"/>
      <c r="G43" s="98"/>
      <c r="H43" s="98"/>
      <c r="I43" s="144"/>
      <c r="J43" s="98"/>
      <c r="K43" s="98"/>
      <c r="L43" s="139"/>
      <c r="M43" s="139"/>
      <c r="N43" s="133">
        <f t="shared" si="4"/>
        <v>0</v>
      </c>
      <c r="O43" s="134" t="s">
        <v>151</v>
      </c>
      <c r="P43" s="143"/>
      <c r="Q43" s="98"/>
      <c r="R43" s="98"/>
      <c r="S43" s="98"/>
      <c r="T43" s="144"/>
      <c r="U43" s="98"/>
      <c r="V43" s="98"/>
      <c r="W43" s="98"/>
      <c r="X43" s="98"/>
      <c r="Y43" s="88"/>
      <c r="Z43" s="98"/>
      <c r="AA43" s="138">
        <f t="shared" si="3"/>
        <v>0</v>
      </c>
    </row>
    <row r="44" spans="1:27" s="137" customFormat="1" ht="16.899999999999999" hidden="1" customHeight="1" x14ac:dyDescent="0.2">
      <c r="A44" s="128" t="s">
        <v>157</v>
      </c>
      <c r="B44" s="146"/>
      <c r="C44" s="143"/>
      <c r="D44" s="98"/>
      <c r="E44" s="98"/>
      <c r="F44" s="98"/>
      <c r="G44" s="98"/>
      <c r="H44" s="98"/>
      <c r="I44" s="144"/>
      <c r="J44" s="98"/>
      <c r="K44" s="98"/>
      <c r="L44" s="139"/>
      <c r="M44" s="139"/>
      <c r="N44" s="133">
        <f t="shared" si="4"/>
        <v>0</v>
      </c>
      <c r="O44" s="134" t="s">
        <v>152</v>
      </c>
      <c r="P44" s="143"/>
      <c r="Q44" s="98"/>
      <c r="R44" s="98"/>
      <c r="S44" s="98"/>
      <c r="T44" s="144"/>
      <c r="U44" s="98"/>
      <c r="V44" s="98"/>
      <c r="W44" s="98"/>
      <c r="X44" s="98"/>
      <c r="Y44" s="88"/>
      <c r="Z44" s="98"/>
      <c r="AA44" s="138">
        <f t="shared" si="3"/>
        <v>0</v>
      </c>
    </row>
    <row r="45" spans="1:27" s="137" customFormat="1" ht="16.899999999999999" hidden="1" customHeight="1" x14ac:dyDescent="0.2">
      <c r="A45" s="128" t="s">
        <v>158</v>
      </c>
      <c r="B45" s="146"/>
      <c r="C45" s="145"/>
      <c r="D45" s="98"/>
      <c r="E45" s="98"/>
      <c r="F45" s="98"/>
      <c r="G45" s="98"/>
      <c r="H45" s="98"/>
      <c r="I45" s="144"/>
      <c r="J45" s="98"/>
      <c r="K45" s="98"/>
      <c r="L45" s="139"/>
      <c r="M45" s="139"/>
      <c r="N45" s="133">
        <f t="shared" si="4"/>
        <v>0</v>
      </c>
      <c r="O45" s="134" t="s">
        <v>153</v>
      </c>
      <c r="P45" s="145"/>
      <c r="Q45" s="98"/>
      <c r="R45" s="98"/>
      <c r="S45" s="98"/>
      <c r="T45" s="144"/>
      <c r="U45" s="98"/>
      <c r="V45" s="98"/>
      <c r="W45" s="98"/>
      <c r="X45" s="98"/>
      <c r="Y45" s="88"/>
      <c r="Z45" s="98"/>
      <c r="AA45" s="138">
        <f t="shared" si="3"/>
        <v>0</v>
      </c>
    </row>
    <row r="46" spans="1:27" s="137" customFormat="1" ht="16.899999999999999" hidden="1" customHeight="1" x14ac:dyDescent="0.2">
      <c r="A46" s="128" t="s">
        <v>159</v>
      </c>
      <c r="B46" s="146"/>
      <c r="C46" s="145"/>
      <c r="D46" s="98"/>
      <c r="E46" s="98"/>
      <c r="F46" s="98"/>
      <c r="G46" s="98"/>
      <c r="H46" s="98"/>
      <c r="I46" s="144"/>
      <c r="J46" s="98"/>
      <c r="K46" s="98"/>
      <c r="L46" s="139"/>
      <c r="M46" s="139"/>
      <c r="N46" s="133">
        <f t="shared" si="4"/>
        <v>0</v>
      </c>
      <c r="O46" s="134" t="s">
        <v>154</v>
      </c>
      <c r="P46" s="145"/>
      <c r="Q46" s="98"/>
      <c r="R46" s="98"/>
      <c r="S46" s="98"/>
      <c r="T46" s="144"/>
      <c r="U46" s="98"/>
      <c r="V46" s="98"/>
      <c r="W46" s="98"/>
      <c r="X46" s="98"/>
      <c r="Y46" s="88"/>
      <c r="Z46" s="98"/>
      <c r="AA46" s="138">
        <f t="shared" si="3"/>
        <v>0</v>
      </c>
    </row>
    <row r="47" spans="1:27" s="137" customFormat="1" ht="16.899999999999999" hidden="1" customHeight="1" x14ac:dyDescent="0.2">
      <c r="A47" s="128" t="s">
        <v>160</v>
      </c>
      <c r="B47" s="146"/>
      <c r="C47" s="143"/>
      <c r="D47" s="98"/>
      <c r="E47" s="98"/>
      <c r="F47" s="98"/>
      <c r="G47" s="98"/>
      <c r="H47" s="98"/>
      <c r="I47" s="144"/>
      <c r="J47" s="98"/>
      <c r="K47" s="98"/>
      <c r="L47" s="139"/>
      <c r="M47" s="139"/>
      <c r="N47" s="133">
        <f t="shared" si="4"/>
        <v>0</v>
      </c>
      <c r="O47" s="134" t="s">
        <v>155</v>
      </c>
      <c r="P47" s="143"/>
      <c r="Q47" s="98"/>
      <c r="R47" s="98"/>
      <c r="S47" s="98"/>
      <c r="T47" s="144"/>
      <c r="U47" s="98"/>
      <c r="V47" s="98"/>
      <c r="W47" s="98"/>
      <c r="X47" s="98"/>
      <c r="Y47" s="88"/>
      <c r="Z47" s="98"/>
      <c r="AA47" s="138">
        <f t="shared" si="3"/>
        <v>0</v>
      </c>
    </row>
    <row r="48" spans="1:27" s="137" customFormat="1" ht="16.899999999999999" hidden="1" customHeight="1" x14ac:dyDescent="0.2">
      <c r="A48" s="128" t="s">
        <v>161</v>
      </c>
      <c r="B48" s="146"/>
      <c r="C48" s="143"/>
      <c r="D48" s="98"/>
      <c r="E48" s="98"/>
      <c r="F48" s="98"/>
      <c r="G48" s="98"/>
      <c r="H48" s="98"/>
      <c r="I48" s="144"/>
      <c r="J48" s="98"/>
      <c r="K48" s="98"/>
      <c r="L48" s="144"/>
      <c r="M48" s="144"/>
      <c r="N48" s="133">
        <f t="shared" si="4"/>
        <v>0</v>
      </c>
      <c r="O48" s="134" t="s">
        <v>156</v>
      </c>
      <c r="P48" s="147"/>
      <c r="Q48" s="98"/>
      <c r="R48" s="98"/>
      <c r="S48" s="98"/>
      <c r="T48" s="144"/>
      <c r="U48" s="98"/>
      <c r="V48" s="98"/>
      <c r="W48" s="98"/>
      <c r="X48" s="98"/>
      <c r="Y48" s="98"/>
      <c r="Z48" s="98"/>
      <c r="AA48" s="138">
        <f t="shared" si="3"/>
        <v>0</v>
      </c>
    </row>
    <row r="49" spans="1:28" s="137" customFormat="1" ht="16.899999999999999" hidden="1" customHeight="1" x14ac:dyDescent="0.2">
      <c r="A49" s="128" t="s">
        <v>162</v>
      </c>
      <c r="B49" s="146"/>
      <c r="C49" s="143"/>
      <c r="D49" s="98"/>
      <c r="E49" s="98"/>
      <c r="F49" s="98"/>
      <c r="G49" s="98"/>
      <c r="H49" s="98"/>
      <c r="I49" s="144"/>
      <c r="J49" s="98"/>
      <c r="K49" s="98"/>
      <c r="L49" s="144"/>
      <c r="M49" s="144"/>
      <c r="N49" s="133">
        <f t="shared" si="4"/>
        <v>0</v>
      </c>
      <c r="O49" s="134" t="s">
        <v>157</v>
      </c>
      <c r="P49" s="147"/>
      <c r="Q49" s="98"/>
      <c r="R49" s="98"/>
      <c r="S49" s="98"/>
      <c r="T49" s="144"/>
      <c r="U49" s="98"/>
      <c r="V49" s="98"/>
      <c r="W49" s="98"/>
      <c r="X49" s="98"/>
      <c r="Y49" s="98"/>
      <c r="Z49" s="98"/>
      <c r="AA49" s="138">
        <f t="shared" si="3"/>
        <v>0</v>
      </c>
    </row>
    <row r="50" spans="1:28" ht="16.899999999999999" customHeight="1" thickBot="1" x14ac:dyDescent="0.25">
      <c r="A50" s="148" t="s">
        <v>18</v>
      </c>
      <c r="B50" s="149"/>
      <c r="C50" s="150" t="s">
        <v>163</v>
      </c>
      <c r="D50" s="151">
        <f t="shared" ref="D50:M50" si="5">SUM(D9:D49)</f>
        <v>24</v>
      </c>
      <c r="E50" s="151">
        <f t="shared" si="5"/>
        <v>100</v>
      </c>
      <c r="F50" s="151">
        <f t="shared" si="5"/>
        <v>15</v>
      </c>
      <c r="G50" s="151">
        <f t="shared" si="5"/>
        <v>23</v>
      </c>
      <c r="H50" s="151">
        <f t="shared" si="5"/>
        <v>27</v>
      </c>
      <c r="I50" s="151">
        <f t="shared" si="5"/>
        <v>80</v>
      </c>
      <c r="J50" s="151">
        <f t="shared" si="5"/>
        <v>32</v>
      </c>
      <c r="K50" s="151">
        <f t="shared" si="5"/>
        <v>68</v>
      </c>
      <c r="L50" s="151">
        <f t="shared" si="5"/>
        <v>26</v>
      </c>
      <c r="M50" s="151">
        <f t="shared" si="5"/>
        <v>23</v>
      </c>
      <c r="N50" s="152">
        <f>SUM(D50:M50)</f>
        <v>418</v>
      </c>
      <c r="O50" s="153" t="s">
        <v>18</v>
      </c>
      <c r="P50" s="154" t="s">
        <v>164</v>
      </c>
      <c r="Q50" s="151">
        <f t="shared" ref="Q50:Z50" si="6">SUM(Q9:Q49)</f>
        <v>29</v>
      </c>
      <c r="R50" s="151">
        <f t="shared" si="6"/>
        <v>7</v>
      </c>
      <c r="S50" s="151">
        <f t="shared" si="6"/>
        <v>78</v>
      </c>
      <c r="T50" s="151">
        <f t="shared" si="6"/>
        <v>63</v>
      </c>
      <c r="U50" s="151">
        <f t="shared" si="6"/>
        <v>42</v>
      </c>
      <c r="V50" s="151">
        <f t="shared" si="6"/>
        <v>4</v>
      </c>
      <c r="W50" s="151">
        <f t="shared" si="6"/>
        <v>95</v>
      </c>
      <c r="X50" s="151">
        <f t="shared" si="6"/>
        <v>36</v>
      </c>
      <c r="Y50" s="151">
        <f t="shared" si="6"/>
        <v>178</v>
      </c>
      <c r="Z50" s="151">
        <f t="shared" si="6"/>
        <v>1</v>
      </c>
      <c r="AA50" s="155">
        <f t="shared" si="3"/>
        <v>533</v>
      </c>
      <c r="AB50" s="75" t="s">
        <v>18</v>
      </c>
    </row>
    <row r="51" spans="1:28" ht="13.5" thickTop="1" thickBot="1" x14ac:dyDescent="0.25">
      <c r="A51" s="156"/>
      <c r="B51" s="156"/>
      <c r="C51" s="157" t="s">
        <v>165</v>
      </c>
      <c r="D51" s="158">
        <f t="shared" ref="D51:M51" si="7">+(D50*D5)/1000</f>
        <v>12</v>
      </c>
      <c r="E51" s="158">
        <f t="shared" si="7"/>
        <v>7.5</v>
      </c>
      <c r="F51" s="158">
        <f t="shared" si="7"/>
        <v>0.33750000000000002</v>
      </c>
      <c r="G51" s="158">
        <f t="shared" si="7"/>
        <v>1.0349999999999999</v>
      </c>
      <c r="H51" s="158">
        <f t="shared" si="7"/>
        <v>2.4300000000000002</v>
      </c>
      <c r="I51" s="158">
        <f t="shared" si="7"/>
        <v>7.2</v>
      </c>
      <c r="J51" s="158">
        <f t="shared" si="7"/>
        <v>4.32</v>
      </c>
      <c r="K51" s="158">
        <f t="shared" si="7"/>
        <v>12.24</v>
      </c>
      <c r="L51" s="158">
        <f t="shared" si="7"/>
        <v>1.17</v>
      </c>
      <c r="M51" s="158">
        <f t="shared" si="7"/>
        <v>2.875</v>
      </c>
      <c r="N51" s="159">
        <f>SUM(D51:K51)</f>
        <v>47.0625</v>
      </c>
      <c r="O51" s="156"/>
      <c r="P51" s="160"/>
      <c r="Q51" s="158">
        <f t="shared" ref="Q51:Z51" si="8">+(Q50*Q5)/1000</f>
        <v>5.5389999999999997</v>
      </c>
      <c r="R51" s="158">
        <f t="shared" si="8"/>
        <v>0.91700000000000004</v>
      </c>
      <c r="S51" s="158">
        <f t="shared" si="8"/>
        <v>1.3260000000000001</v>
      </c>
      <c r="T51" s="158">
        <f t="shared" si="8"/>
        <v>0.78749999999999998</v>
      </c>
      <c r="U51" s="158">
        <f t="shared" si="8"/>
        <v>1.68</v>
      </c>
      <c r="V51" s="158">
        <f t="shared" si="8"/>
        <v>0.32</v>
      </c>
      <c r="W51" s="158">
        <f t="shared" si="8"/>
        <v>1.615</v>
      </c>
      <c r="X51" s="158">
        <f t="shared" si="8"/>
        <v>0.93600000000000005</v>
      </c>
      <c r="Y51" s="158">
        <f t="shared" si="8"/>
        <v>5.8739999999999997</v>
      </c>
      <c r="Z51" s="158">
        <f t="shared" si="8"/>
        <v>5.3999999999999999E-2</v>
      </c>
      <c r="AA51" s="161">
        <f>SUM(Q51:U51)</f>
        <v>10.249499999999999</v>
      </c>
    </row>
  </sheetData>
  <mergeCells count="3">
    <mergeCell ref="A1:C1"/>
    <mergeCell ref="D1:N1"/>
    <mergeCell ref="Q1:AA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view="pageLayout" zoomScale="70" zoomScaleNormal="100" zoomScalePageLayoutView="70" workbookViewId="0"/>
  </sheetViews>
  <sheetFormatPr defaultColWidth="9.140625" defaultRowHeight="15" x14ac:dyDescent="0.25"/>
  <cols>
    <col min="1" max="1" width="5.5703125" bestFit="1" customWidth="1"/>
    <col min="2" max="2" width="40.7109375" customWidth="1"/>
    <col min="3" max="3" width="6.7109375" bestFit="1" customWidth="1"/>
    <col min="4" max="4" width="12.28515625" bestFit="1" customWidth="1"/>
    <col min="5" max="5" width="13" bestFit="1" customWidth="1"/>
    <col min="6" max="6" width="14.85546875" bestFit="1" customWidth="1"/>
  </cols>
  <sheetData>
    <row r="1" spans="1:6" x14ac:dyDescent="0.25">
      <c r="B1" s="262"/>
    </row>
    <row r="13" spans="1:6" ht="15" customHeight="1" x14ac:dyDescent="0.25">
      <c r="A13" s="395" t="s">
        <v>422</v>
      </c>
      <c r="B13" s="396"/>
      <c r="C13" s="396"/>
      <c r="D13" s="396"/>
      <c r="E13" s="396"/>
      <c r="F13" s="397"/>
    </row>
    <row r="14" spans="1:6" ht="15" customHeight="1" x14ac:dyDescent="0.25">
      <c r="A14" s="398"/>
      <c r="B14" s="399"/>
      <c r="C14" s="399"/>
      <c r="D14" s="399"/>
      <c r="E14" s="399"/>
      <c r="F14" s="400"/>
    </row>
    <row r="15" spans="1:6" ht="15" customHeight="1" x14ac:dyDescent="0.25">
      <c r="A15" s="401"/>
      <c r="B15" s="402"/>
      <c r="C15" s="402"/>
      <c r="D15" s="402"/>
      <c r="E15" s="402"/>
      <c r="F15" s="403"/>
    </row>
    <row r="16" spans="1:6" ht="15.75" x14ac:dyDescent="0.25">
      <c r="A16" s="270" t="s">
        <v>188</v>
      </c>
      <c r="B16" s="538" t="s">
        <v>421</v>
      </c>
      <c r="C16" s="539"/>
      <c r="D16" s="384"/>
      <c r="E16" s="385"/>
      <c r="F16" s="269" t="s">
        <v>180</v>
      </c>
    </row>
    <row r="17" spans="1:6" ht="15.75" x14ac:dyDescent="0.25">
      <c r="A17" s="270" t="s">
        <v>186</v>
      </c>
      <c r="B17" s="538" t="s">
        <v>420</v>
      </c>
      <c r="C17" s="539"/>
      <c r="D17" s="384"/>
      <c r="E17" s="385"/>
      <c r="F17" s="269" t="s">
        <v>180</v>
      </c>
    </row>
    <row r="18" spans="1:6" ht="15.75" x14ac:dyDescent="0.25">
      <c r="A18" s="268"/>
      <c r="B18" s="534"/>
      <c r="C18" s="535"/>
      <c r="D18" s="391"/>
      <c r="E18" s="392"/>
      <c r="F18" s="267"/>
    </row>
    <row r="19" spans="1:6" ht="15.75" x14ac:dyDescent="0.25">
      <c r="A19" s="264"/>
      <c r="B19" s="534" t="s">
        <v>181</v>
      </c>
      <c r="C19" s="535"/>
      <c r="D19" s="536"/>
      <c r="E19" s="537"/>
      <c r="F19" s="266" t="s">
        <v>180</v>
      </c>
    </row>
    <row r="20" spans="1:6" ht="15.75" x14ac:dyDescent="0.25">
      <c r="A20" s="264"/>
      <c r="B20" s="534" t="s">
        <v>182</v>
      </c>
      <c r="C20" s="535"/>
      <c r="D20" s="536"/>
      <c r="E20" s="537"/>
      <c r="F20" s="265" t="s">
        <v>180</v>
      </c>
    </row>
    <row r="21" spans="1:6" ht="15.75" x14ac:dyDescent="0.25">
      <c r="A21" s="264"/>
      <c r="B21" s="534" t="s">
        <v>181</v>
      </c>
      <c r="C21" s="535"/>
      <c r="D21" s="536"/>
      <c r="E21" s="537"/>
      <c r="F21" s="263" t="s">
        <v>180</v>
      </c>
    </row>
  </sheetData>
  <mergeCells count="13">
    <mergeCell ref="B20:C20"/>
    <mergeCell ref="D20:E20"/>
    <mergeCell ref="B21:C21"/>
    <mergeCell ref="D21:E21"/>
    <mergeCell ref="A13:F15"/>
    <mergeCell ref="B17:C17"/>
    <mergeCell ref="B18:C18"/>
    <mergeCell ref="D18:E18"/>
    <mergeCell ref="B19:C19"/>
    <mergeCell ref="D19:E19"/>
    <mergeCell ref="B16:C16"/>
    <mergeCell ref="D16:E16"/>
    <mergeCell ref="D17:E17"/>
  </mergeCells>
  <pageMargins left="0.7" right="0.25" top="0.75" bottom="0.75" header="0.3" footer="0.3"/>
  <pageSetup paperSize="9" orientation="portrait" verticalDpi="4294967294"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Građevinsko obrtnički</vt:lpstr>
      <vt:lpstr>Elektro</vt:lpstr>
      <vt:lpstr>BAZA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Horfam1</dc:creator>
  <cp:lastModifiedBy>Anita</cp:lastModifiedBy>
  <dcterms:created xsi:type="dcterms:W3CDTF">2017-01-23T10:51:30Z</dcterms:created>
  <dcterms:modified xsi:type="dcterms:W3CDTF">2019-05-29T18:47:52Z</dcterms:modified>
</cp:coreProperties>
</file>